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36" windowWidth="15180" windowHeight="8580" tabRatio="602"/>
  </bookViews>
  <sheets>
    <sheet name="INFORME" sheetId="36" r:id="rId1"/>
    <sheet name="RESUMEN" sheetId="22" state="hidden" r:id="rId2"/>
    <sheet name="Enero" sheetId="2" r:id="rId3"/>
    <sheet name="Febrero" sheetId="3" r:id="rId4"/>
    <sheet name="Marzo" sheetId="4" r:id="rId5"/>
    <sheet name="Factores" sheetId="33" state="hidden" r:id="rId6"/>
    <sheet name="Abril" sheetId="37" r:id="rId7"/>
    <sheet name="Mayo" sheetId="38" r:id="rId8"/>
    <sheet name="Junio" sheetId="39" r:id="rId9"/>
    <sheet name="Base Datos" sheetId="34" state="hidden" r:id="rId10"/>
    <sheet name="Julio" sheetId="41" state="hidden" r:id="rId11"/>
    <sheet name="Agosto" sheetId="42" state="hidden" r:id="rId12"/>
    <sheet name="Septiembre" sheetId="43" state="hidden" r:id="rId13"/>
    <sheet name="Octubre" sheetId="44" state="hidden" r:id="rId14"/>
    <sheet name="Noviembre" sheetId="45" state="hidden" r:id="rId15"/>
    <sheet name="Diciembre" sheetId="40" state="hidden" r:id="rId16"/>
    <sheet name="nancy" sheetId="46" r:id="rId17"/>
    <sheet name="Hoja2" sheetId="47" r:id="rId18"/>
    <sheet name="Hoja3" sheetId="48" r:id="rId19"/>
  </sheets>
  <definedNames>
    <definedName name="_xlnm._FilterDatabase" localSheetId="11" hidden="1">Agosto!#REF!</definedName>
    <definedName name="_xlnm._FilterDatabase" localSheetId="9" hidden="1">'Base Datos'!$A$5:$G$369</definedName>
    <definedName name="_xlnm._FilterDatabase" localSheetId="2" hidden="1">Enero!$C$5:$H$29</definedName>
    <definedName name="_xlnm._FilterDatabase" localSheetId="3" hidden="1">Febrero!$C$5:$G$30</definedName>
    <definedName name="_xlnm._FilterDatabase" localSheetId="10" hidden="1">Julio!#REF!</definedName>
    <definedName name="_xlnm._FilterDatabase" localSheetId="8" hidden="1">Junio!#REF!</definedName>
    <definedName name="_xlnm._FilterDatabase" localSheetId="4" hidden="1">Marzo!$B$5:$F$40</definedName>
    <definedName name="_xlnm._FilterDatabase" localSheetId="7" hidden="1">Mayo!#REF!</definedName>
    <definedName name="_xlnm._FilterDatabase" localSheetId="12" hidden="1">Septiembre!#REF!</definedName>
    <definedName name="AREA">Factores!$E$5:$E$20</definedName>
    <definedName name="_xlnm.Print_Area" localSheetId="2">Enero!$C$2:$G$32</definedName>
    <definedName name="_xlnm.Print_Area" localSheetId="3">Febrero!$C$2:$G$37</definedName>
    <definedName name="_xlnm.Print_Area" localSheetId="8">Junio!$A$1:$I$19</definedName>
    <definedName name="_xlnm.Print_Area" localSheetId="4">Marzo!#REF!</definedName>
    <definedName name="CÓDIGO_REGION">Factores!$C$5:$C$20</definedName>
    <definedName name="REGIÓN">Factores!$D$5:$D$20</definedName>
    <definedName name="_xlnm.Print_Titles" localSheetId="2">Enero!$2:$3</definedName>
    <definedName name="_xlnm.Print_Titles" localSheetId="3">Febrero!$2:$3</definedName>
  </definedNames>
  <calcPr calcId="124519"/>
</workbook>
</file>

<file path=xl/calcChain.xml><?xml version="1.0" encoding="utf-8"?>
<calcChain xmlns="http://schemas.openxmlformats.org/spreadsheetml/2006/main">
  <c r="G9" i="39"/>
  <c r="G18"/>
  <c r="G6" l="1"/>
  <c r="G6" i="38"/>
  <c r="G6" i="37" l="1"/>
  <c r="G6" i="4"/>
  <c r="F44"/>
  <c r="H6" i="3"/>
  <c r="I6" i="2"/>
  <c r="G5" i="45"/>
  <c r="O12" i="36"/>
  <c r="O14"/>
  <c r="O16"/>
  <c r="L28"/>
  <c r="L26"/>
  <c r="L27" s="1"/>
  <c r="M26"/>
  <c r="M27" s="1"/>
  <c r="M28" s="1"/>
  <c r="N26"/>
  <c r="N27" s="1"/>
  <c r="N28" s="1"/>
  <c r="G6" i="40"/>
  <c r="F36" l="1"/>
  <c r="F57" i="45"/>
  <c r="H5" s="1"/>
  <c r="G6" i="44"/>
  <c r="F58"/>
  <c r="K26" i="36"/>
  <c r="K27" s="1"/>
  <c r="K28" s="1"/>
  <c r="I26"/>
  <c r="I27" s="1"/>
  <c r="I28" s="1"/>
  <c r="F52" i="43"/>
  <c r="G12"/>
  <c r="G44"/>
  <c r="G6"/>
  <c r="B3"/>
  <c r="B3" i="44" s="1"/>
  <c r="B2" i="40" s="1"/>
  <c r="B2" i="43"/>
  <c r="B2" i="44" s="1"/>
  <c r="B1" i="40" s="1"/>
  <c r="G28" i="42"/>
  <c r="G6"/>
  <c r="J26" i="36"/>
  <c r="J27" s="1"/>
  <c r="J28" s="1"/>
  <c r="H6" i="44" l="1"/>
  <c r="B2" i="45"/>
  <c r="B1"/>
  <c r="H6" i="40"/>
  <c r="H6" i="43"/>
  <c r="F38" i="42"/>
  <c r="B3"/>
  <c r="B2"/>
  <c r="H6" l="1"/>
  <c r="G33" i="41"/>
  <c r="G6"/>
  <c r="F42"/>
  <c r="B3"/>
  <c r="B2"/>
  <c r="H26" i="36"/>
  <c r="H27" s="1"/>
  <c r="H28" s="1"/>
  <c r="G26"/>
  <c r="G27" s="1"/>
  <c r="G28" s="1"/>
  <c r="F27"/>
  <c r="F28" s="1"/>
  <c r="F26"/>
  <c r="H6" i="41" l="1"/>
  <c r="G10" i="22"/>
  <c r="F31" i="39"/>
  <c r="B3"/>
  <c r="B2"/>
  <c r="G8" i="22" l="1"/>
  <c r="H6" i="39"/>
  <c r="F10" i="22" l="1"/>
  <c r="E10"/>
  <c r="F28" i="38"/>
  <c r="F8" i="22" s="1"/>
  <c r="B3" i="38"/>
  <c r="B2"/>
  <c r="F30" i="37"/>
  <c r="E8" i="22" s="1"/>
  <c r="B3" i="37"/>
  <c r="B2"/>
  <c r="D10" i="22"/>
  <c r="C10"/>
  <c r="B10"/>
  <c r="H6" i="38" l="1"/>
  <c r="H6" i="37"/>
  <c r="G29" i="2"/>
  <c r="J6" s="1"/>
  <c r="O15" i="36"/>
  <c r="C19"/>
  <c r="E25"/>
  <c r="D25"/>
  <c r="C25"/>
  <c r="D24"/>
  <c r="C24"/>
  <c r="O23"/>
  <c r="D22"/>
  <c r="O22" s="1"/>
  <c r="E21"/>
  <c r="O17"/>
  <c r="G34" i="3"/>
  <c r="I6" s="1"/>
  <c r="O20" i="36" l="1"/>
  <c r="O13"/>
  <c r="O21"/>
  <c r="O24"/>
  <c r="O25"/>
  <c r="O19"/>
  <c r="O11"/>
  <c r="O9"/>
  <c r="O18"/>
  <c r="E26"/>
  <c r="E27" s="1"/>
  <c r="E28" s="1"/>
  <c r="D26"/>
  <c r="C26"/>
  <c r="A300" i="34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O26" i="36" l="1"/>
  <c r="D27"/>
  <c r="D28" s="1"/>
  <c r="C27"/>
  <c r="C28" s="1"/>
  <c r="A7" i="34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6"/>
  <c r="H6" i="4"/>
  <c r="O27" i="36" l="1"/>
  <c r="O28" s="1"/>
  <c r="M10" i="22"/>
  <c r="L10"/>
  <c r="K10"/>
  <c r="M8"/>
  <c r="K8"/>
  <c r="L8"/>
  <c r="L12" l="1"/>
  <c r="M12"/>
  <c r="K12"/>
  <c r="J10" l="1"/>
  <c r="I10"/>
  <c r="I8"/>
  <c r="H10"/>
  <c r="J8"/>
  <c r="H8"/>
  <c r="C2" i="3"/>
  <c r="C3"/>
  <c r="B2" i="4"/>
  <c r="B3"/>
  <c r="D8" i="22"/>
  <c r="B8" l="1"/>
  <c r="B12" s="1"/>
  <c r="C8"/>
  <c r="C12" s="1"/>
  <c r="J12"/>
  <c r="I12"/>
  <c r="H12"/>
  <c r="G12"/>
  <c r="F12"/>
  <c r="E12"/>
  <c r="D12"/>
  <c r="G32" i="2"/>
  <c r="G37" i="3" s="1"/>
  <c r="F46" i="4" l="1"/>
  <c r="F32" i="37" s="1"/>
  <c r="F30" i="38" s="1"/>
  <c r="F33" i="39" s="1"/>
  <c r="F44" i="41" s="1"/>
  <c r="F40" i="42" s="1"/>
  <c r="F54" i="43" s="1"/>
  <c r="F60" i="44" s="1"/>
  <c r="F59" i="45" s="1"/>
  <c r="F38" i="40" s="1"/>
</calcChain>
</file>

<file path=xl/sharedStrings.xml><?xml version="1.0" encoding="utf-8"?>
<sst xmlns="http://schemas.openxmlformats.org/spreadsheetml/2006/main" count="1841" uniqueCount="525">
  <si>
    <t xml:space="preserve">INFORME DE GASTOS EN PUBLICIDAD Y DIFUSIÓN </t>
  </si>
  <si>
    <t>FECHA</t>
  </si>
  <si>
    <t>REGIÓN</t>
  </si>
  <si>
    <t>DETALLE</t>
  </si>
  <si>
    <t xml:space="preserve">VALOR $ </t>
  </si>
  <si>
    <t>ENERO</t>
  </si>
  <si>
    <t>BIO-BIO</t>
  </si>
  <si>
    <t>08</t>
  </si>
  <si>
    <t>AYSÉN</t>
  </si>
  <si>
    <t>LOS RÍOS</t>
  </si>
  <si>
    <t>NIVEL CENTRAL</t>
  </si>
  <si>
    <t>14</t>
  </si>
  <si>
    <t>TOTAL ENERO</t>
  </si>
  <si>
    <t>FEBRERO</t>
  </si>
  <si>
    <t>MAULE</t>
  </si>
  <si>
    <t>ARAUCANÍA</t>
  </si>
  <si>
    <t>09</t>
  </si>
  <si>
    <t>LOS LAGOS</t>
  </si>
  <si>
    <t>TOTAL FEBRERO</t>
  </si>
  <si>
    <t>TOTAL ACUMULADO A FEBRERO</t>
  </si>
  <si>
    <t>MARZO</t>
  </si>
  <si>
    <t>TOTAL MARZO</t>
  </si>
  <si>
    <t>TOTAL ACUMULADO AL 31 DE MARZO</t>
  </si>
  <si>
    <t>ABRIL</t>
  </si>
  <si>
    <t>MAGALLANES</t>
  </si>
  <si>
    <t>METROPOLITANA</t>
  </si>
  <si>
    <t>Ministerio de Bienes Nacionales</t>
  </si>
  <si>
    <t>Miles de $</t>
  </si>
  <si>
    <t xml:space="preserve">Gasto en avisaje y publicaciones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</si>
  <si>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</si>
  <si>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</si>
  <si>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</si>
  <si>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</si>
  <si>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</si>
  <si>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</si>
  <si>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</si>
  <si>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</si>
  <si>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</si>
  <si>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</si>
  <si>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</si>
  <si>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Diciembre </t>
  </si>
  <si>
    <t>Total (1)</t>
  </si>
  <si>
    <r>
      <t>Local (2)</t>
    </r>
    <r>
      <rPr>
        <vertAlign val="superscript"/>
        <sz val="10"/>
        <rFont val="Arial Narrow"/>
        <family val="2"/>
      </rPr>
      <t xml:space="preserve"> * Gasto Regional</t>
    </r>
  </si>
  <si>
    <t>(2) / (1)</t>
  </si>
  <si>
    <t>Nota:</t>
  </si>
  <si>
    <t>* Se adjunta detalle gasto Regiones</t>
  </si>
  <si>
    <t>05</t>
  </si>
  <si>
    <t>13</t>
  </si>
  <si>
    <t>11</t>
  </si>
  <si>
    <t>15</t>
  </si>
  <si>
    <t>O'HIGGINS</t>
  </si>
  <si>
    <t>MAYO</t>
  </si>
  <si>
    <t>EL MERCURIO - PUBLICACIONES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</si>
  <si>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</si>
  <si>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</si>
  <si>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</si>
  <si>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</si>
  <si>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</si>
  <si>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</si>
  <si>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</si>
  <si>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Diario El Centro - Publicación 15.12 y 02.01 </t>
  </si>
  <si>
    <t>Diario El Sur  -  Publicacion Extracto enero-2014</t>
  </si>
  <si>
    <t>Gastos Difusion -  enero 2014</t>
  </si>
  <si>
    <t>Aysén Comunicaciones Ltda. - Difusión mensajes radiales.</t>
  </si>
  <si>
    <t>Empresa El Mercurio - Publicaciones Diciembre 2013</t>
  </si>
  <si>
    <t xml:space="preserve">Soc. Periodistica Araucania - Suscripción Diario Austral </t>
  </si>
  <si>
    <t xml:space="preserve">DIARIO OFICIAL - Publicacion Extracto </t>
  </si>
  <si>
    <t>Empresa El Mercurio de Valparaíso - Servicios de Publicidad</t>
  </si>
  <si>
    <t>SOC. INFORMATIVA REGIONAL S.A. - PUBL. 74 CASOS DE REGULARIZACION</t>
  </si>
  <si>
    <t>Diario El Sur S.A. -  Publicaciones</t>
  </si>
  <si>
    <t>Gastos en  Publicidad, febrero 2014</t>
  </si>
  <si>
    <t xml:space="preserve">El Mercurio SAP - publicaciones regularizacion </t>
  </si>
  <si>
    <t>PUBLICIDAD EXTERIOR PUBLIVIA  - PUBLICIDAD EN VIA PUBLICA</t>
  </si>
  <si>
    <t>J.A. COMUNICACIONES  -  SERVICIO DE LLAMADO EN ESPERA</t>
  </si>
  <si>
    <t>ANTONIO PUGA Y CIA. -  Publicación concesión Isla Gaviota</t>
  </si>
  <si>
    <t>EDITORIAL EL CENTRO - Difusión inmueble Talca</t>
  </si>
  <si>
    <t>Subsecretaría del Interior - Publicaciones en Diario Oficial</t>
  </si>
  <si>
    <t>SOC. INFORMATIVA REGIONAL S.A.- PUBL. 98 CASOS REGULARIZACION</t>
  </si>
  <si>
    <t xml:space="preserve">Diario El Centro - Publicaciones RPI </t>
  </si>
  <si>
    <t>Diario El Sur S.A. -  Publicación 4 Casos Regularización</t>
  </si>
  <si>
    <t xml:space="preserve">Diario El Sur S.A. -  Publicación 1 Caso Regularización </t>
  </si>
  <si>
    <t xml:space="preserve">Diario El Sur S.A. -  Publicación 2 Casos Regularización </t>
  </si>
  <si>
    <t>Gasto Publicidad, marzo 2014</t>
  </si>
  <si>
    <t>Velasquez Hnos.Ltda. - avisos-citación solicitud  RPI Chiloe feb14</t>
  </si>
  <si>
    <t>PATAGONICA PUBLICACIONES S.A - INSERTOS PUBLICITARIOS CAMPAÑA IRREG PROP</t>
  </si>
  <si>
    <t>El Mercurio S.A.P - Publicaciones regularizacion</t>
  </si>
  <si>
    <t xml:space="preserve">EMP. PERIODISTICA EL NORTE S.A - Servicios de Publicidad marzo </t>
  </si>
  <si>
    <t>Empresa Periodistica El diario de Aysen -  Aviso Aysen</t>
  </si>
  <si>
    <t>J.A. Comunicaciones - LLamada en espera Febrero Cu 2 de 12</t>
  </si>
  <si>
    <t>El Mercurio S.A.P. - Aviso Propuesta Publica Atacama</t>
  </si>
  <si>
    <t>El Mercurio S.A.P. - Aviso Propuesta publica Atacama</t>
  </si>
  <si>
    <t>El Mercurio S.A.P. - Aviso Propuesta publica Magallanes</t>
  </si>
  <si>
    <t>El Mercurio S.A.P. - Aviso Propuesta publica Tarapaca Copiapo</t>
  </si>
  <si>
    <t>Empresa Periodistica El Norte -  Aviso Atacama</t>
  </si>
  <si>
    <t>Empresa Periodistica El Norte -  Aviso Tarapaca y Atacama</t>
  </si>
  <si>
    <t>Empresa Periodistica El Norte -  Aviso Arica y Magallanes</t>
  </si>
  <si>
    <t xml:space="preserve">Dev. cod. 65 Diario El Centro - Factura 43726 - Publicaciones RPI, INDAP y MDS </t>
  </si>
  <si>
    <t>1</t>
  </si>
  <si>
    <t>TARAPACÁ</t>
  </si>
  <si>
    <t>Empresa Periodistica El Norte - publicaciones marzo 2014.</t>
  </si>
  <si>
    <t>El Mercurio S.A.P. - Avisos</t>
  </si>
  <si>
    <t>10</t>
  </si>
  <si>
    <t>COQUIMBO</t>
  </si>
  <si>
    <t>Empresa Periodistica El Norte SA - Publicaciones RPI 15 de mayo y 1 junio 2014</t>
  </si>
  <si>
    <t>Diario El Centro -  Publicaciones RPI Normal 15.05 y 01.06</t>
  </si>
  <si>
    <t>Diario El Centro -  Publicaciones RPI Normal 01.06 y 15.06</t>
  </si>
  <si>
    <t>Diario El Sur S.A.  -  Publicación de 9 Casos</t>
  </si>
  <si>
    <t>Diario El Sur S.A.  -  Publicación de 5 Casos</t>
  </si>
  <si>
    <t>Diario El Sur S.A.  -  Publicación 2 Casos Ejecución Directa</t>
  </si>
  <si>
    <t>Diario El Sur S.A.  -  Publicación 20 Casos Ejecución Directa</t>
  </si>
  <si>
    <t>Diario El Sur S.A.  - Publicación de 22 Casos Regularización</t>
  </si>
  <si>
    <t>Diario El Sur S.A.  -  Publicación de 6 Casos</t>
  </si>
  <si>
    <t>Gastos de Publicidad Dia del Patrimonio, junio 2014</t>
  </si>
  <si>
    <t>Gastos en Publicidad, junio 2014</t>
  </si>
  <si>
    <t>Soc.Periodística Araucania S.A. - 25 publicación S.T RPI Seremi 01-15-06-14</t>
  </si>
  <si>
    <t xml:space="preserve">Soc.Periodística Araucania S.A. - 31public DL2.695 Llanquihue  </t>
  </si>
  <si>
    <t xml:space="preserve">Diario El Divisadero - Gasto por Aviso </t>
  </si>
  <si>
    <t xml:space="preserve">Diario de Aysen - Gastospor Aviso </t>
  </si>
  <si>
    <t>El Mercurio S.A.P - Publicaciones Regularizacion</t>
  </si>
  <si>
    <t xml:space="preserve">Miguel Bustos Aguila, servicio en entrega de Titulos </t>
  </si>
  <si>
    <t>Soc.Periodistica Araucania  -  Publicaciones 2 extractos</t>
  </si>
  <si>
    <t>Gastos por arriendo auditorium a Universidad Austral para Ceremonia</t>
  </si>
  <si>
    <t xml:space="preserve">Gastos para Ceremonia Entrega Titulos </t>
  </si>
  <si>
    <t>Subs. del Interior Publicacion Diario Oficial</t>
  </si>
  <si>
    <t>Empresa Periodistica El Norte - Aviso Atacama</t>
  </si>
  <si>
    <t>El Mercurio S.A.P. - Aviso Propuesta Pública Magallanes</t>
  </si>
  <si>
    <t>J.A. Comunicaciones - LLamada en espera Mayo Cuot 5 de 12</t>
  </si>
  <si>
    <t xml:space="preserve">El Mercurio S.A.P. - Aviso Propuesta publica </t>
  </si>
  <si>
    <t>Subs. del Interior Publicación Diario Oficial</t>
  </si>
  <si>
    <t>Emp. Periodistica El Norte SA  - Publicaciones RPI Mayo 2014.</t>
  </si>
  <si>
    <t>ANTONIO PUGA Y CIA. LTDA. Publicaciones - 13 CASOS-D.L.2695-79.</t>
  </si>
  <si>
    <t>Soc.Informativa Regional S.A - Publ. Aviso 3 días Los Bosques de San Francisco</t>
  </si>
  <si>
    <t>Soc.Informativa Regional S.A. - PUBLICACION 20 CASOS REGULARIZACION</t>
  </si>
  <si>
    <t>Diario El Centro - Publicaciones RPI Normal 15.04 y 02.05</t>
  </si>
  <si>
    <t>Diario El Centro - Publicaciones RPI Normal 02.05 y 15.05</t>
  </si>
  <si>
    <t>Diario El Sur S.A. - Publicación Extracto</t>
  </si>
  <si>
    <t>Diario El Sur S.A. - Publicación de Extracto Inscripción</t>
  </si>
  <si>
    <t>Diario El Sur S.A. - Publicación 2 Casos Regularización</t>
  </si>
  <si>
    <t>Gasto Publicidad, mayo 2014</t>
  </si>
  <si>
    <t>Gastos Publicidad Dia del Patrimonio, mayo 2014</t>
  </si>
  <si>
    <t>Gastos Difusión Dia del Patrimonio, mayo 2014</t>
  </si>
  <si>
    <t>Soc.Periodística ARAUCANÍA S.A. - 1 public DL.2.695 RPI Chiloé</t>
  </si>
  <si>
    <t>Soc.Periodística ARAUCANIA S.A. - 1 public DL.2.695 RPI Osorno 02-15-05-14</t>
  </si>
  <si>
    <t>Periodística Tamango S.A - Publicación Saludo Dia del Trabajador.</t>
  </si>
  <si>
    <t xml:space="preserve">Empresa Diario Aysén S.A - Publicación Saludo Día del Trabajador. </t>
  </si>
  <si>
    <t>Sociedad Periodistica Araucania. 3 publicaciones Saneamiento.</t>
  </si>
  <si>
    <t>Subsecretaría del Interior - Publicación Diario Oficial</t>
  </si>
  <si>
    <t>J.A. Comunicaciones - LLamada en espera Marzo Cuot 4 de 12</t>
  </si>
  <si>
    <t>Subsecretaría del Interior - Publicacion Diario Oficial</t>
  </si>
  <si>
    <t xml:space="preserve">El Mercurio S.A.P. - Aviso Prensa </t>
  </si>
  <si>
    <t xml:space="preserve">El Mercurio S.A.P. - Aviso Prensa Diario Austral </t>
  </si>
  <si>
    <t>Empresa Periodistica El Norte - Publicaciones RPI marzo- abril 2014.</t>
  </si>
  <si>
    <t>Editora El Centro Empresa Periodistica - Servicio Publicidad</t>
  </si>
  <si>
    <t>Diario El Centro - Publicaciones RPI Normal 01 y 15 Abril</t>
  </si>
  <si>
    <t>Diario El Sur S.A. - Publicación 9 Casos Saneamiento</t>
  </si>
  <si>
    <t>Gasto Servicio Publicidad, abril 2014</t>
  </si>
  <si>
    <t>Gasto Publicación, abril 2014</t>
  </si>
  <si>
    <t>Soc.Periodística Araucanía  - 3 publicaciones RPI Llanq 15/04-02/05/2014</t>
  </si>
  <si>
    <t>Soc.Periodistica Araucania SA 2 publicaciones RPI</t>
  </si>
  <si>
    <t>Subs. del Interior - Publicacion Diario Oficial</t>
  </si>
  <si>
    <t xml:space="preserve">El Mercurio S.A.P. - </t>
  </si>
  <si>
    <t xml:space="preserve">Empresa Periodistica El diario de Aysen  - Avisos </t>
  </si>
  <si>
    <t>J.A. Comunicaciones - LLamada en espera Marzo Cuot 3 de 12</t>
  </si>
  <si>
    <t>El Mercurio S.A.P.</t>
  </si>
  <si>
    <t>El Mercurio S.A.P. - Aviso Prensa Diario Austral A</t>
  </si>
  <si>
    <t>12</t>
  </si>
  <si>
    <t>Diario La Esterlla de Iquique - Publicacion inserto casos RPI Julio 2014.</t>
  </si>
  <si>
    <t>ANTONIO PUGA Y CIA. LTDA. Publicación.(75 CASOS-D.L.2695-79)</t>
  </si>
  <si>
    <t>Diario El Centro - Publicaciones RPI Normal 15.06 y 01.07</t>
  </si>
  <si>
    <t>Diario El Centro - Publicaciones RPI Normal 01.07 y 15.07</t>
  </si>
  <si>
    <t>Diario El Sur S.A., Publicación 10 Casos</t>
  </si>
  <si>
    <t>Diario El Sur S.A., Publicación 9 Casos</t>
  </si>
  <si>
    <t>Diario El Sur S.A., Publicación 47 Casos</t>
  </si>
  <si>
    <t>Gastos de Publicidad Ruta de Neruda, julio 2014</t>
  </si>
  <si>
    <t>Gastos Publicidad, julio 2014</t>
  </si>
  <si>
    <t>Gastos publicaciones, julio 2014</t>
  </si>
  <si>
    <t>Gastos difusion, julio 2014</t>
  </si>
  <si>
    <t>Sociedad Periodística Araucanía S.A - Publicaciones RPI Llanquihue</t>
  </si>
  <si>
    <t>Empresa Periodistica Aysen S.A - Publicaciones</t>
  </si>
  <si>
    <t>PATAGONICA PUBLICACIONES S.A - Publicación 17 Notificaciones Saneamiento</t>
  </si>
  <si>
    <t>El Mercurio - Publicaciones Saneamiento</t>
  </si>
  <si>
    <t xml:space="preserve">Sociedad Periodistica Araucania, publicacion 80 casos 1 y 15 julio </t>
  </si>
  <si>
    <t xml:space="preserve">Sociedad Periodistica Araucania, publicacion 2 casos 15-6,1-7 </t>
  </si>
  <si>
    <t>Sr. Claudio Lara Meneses, Gastos Publicidad</t>
  </si>
  <si>
    <t>EMPRESA PERIODISTICA EL NORTE S.A - Servicio de Publicidad julio</t>
  </si>
  <si>
    <t>Subs. del Interior - Publicacion diario Oficial</t>
  </si>
  <si>
    <t xml:space="preserve">Empresa Periodistica El Norte - Aviso Prensa </t>
  </si>
  <si>
    <t>J.A. Comunicaciones - LLamada en espera Mayo Cuot 6 de 12</t>
  </si>
  <si>
    <t>ATACAMA</t>
  </si>
  <si>
    <t>INFO-UPDATE LIMITADA, SUSCRIPCION DIARIO OFICIAL</t>
  </si>
  <si>
    <t>ANTONIO PUGA Y CIA. LTDA. Publicaciones</t>
  </si>
  <si>
    <t>Diario Oficial - Publicación cause de Rio Aconcagua</t>
  </si>
  <si>
    <t>SOCIEDAD INFORMATIVA REGIONAL - PUBLICACION 132 CASOS RPI</t>
  </si>
  <si>
    <t>Diario El Centro -  Publicaciones RPI Normal 01.08 y 15.08</t>
  </si>
  <si>
    <t>Empresa Periodística Diario Concepción S.A. - Publicación de Extracto</t>
  </si>
  <si>
    <t>Diario El Sur S.A. - Publicación 3 Casos Regularización</t>
  </si>
  <si>
    <t>Diario El Sur S.A. - Publicación 17 Casos Regularización</t>
  </si>
  <si>
    <t>Gasto publicaciones, agosto 2014</t>
  </si>
  <si>
    <t>Soc.Periodística Araucania S.A - 4 publicaciones RPI, D.L.2695 Llanquihue</t>
  </si>
  <si>
    <t>Radio Santa Maria - Aviso radial Taller Prevension de la Irregularidad</t>
  </si>
  <si>
    <t>CIA Perodística Tamango - Setenta Publicaciones de Avisos.</t>
  </si>
  <si>
    <t>Diario El Mercurio - publicaciones Agosto Regularización.</t>
  </si>
  <si>
    <t>Gastos de Programa de Enmarcados en Vacaciones de Invierno.</t>
  </si>
  <si>
    <t>Soc. Period. Araucania S.A  - 118 public. 15 julio y 1 de agosto</t>
  </si>
  <si>
    <t>Soc. Period. Araucania S.A  - Publicación de Inscripcion de Dominio Fisco</t>
  </si>
  <si>
    <t>Soc. Periodistica Araucania, inscripcion Fisco</t>
  </si>
  <si>
    <t>Monica Aviles Guarda - Transporte de pasajeros Res. 603</t>
  </si>
  <si>
    <t>Producciones Punto Creativo, compra de pendones</t>
  </si>
  <si>
    <t>El Mercurio S.A  -  Publicacion diario El Llanquihue</t>
  </si>
  <si>
    <t>Emp. Periodistica El Norte - Publicaciones RPI sept. 2014.</t>
  </si>
  <si>
    <t>Emp. periodistica El Norte - Publicaciones RPI 1 y 15 de sept. 2014.</t>
  </si>
  <si>
    <t>PABLO JOSE GARIBOLDI  -  LETRAS AUTOADHESIVAS</t>
  </si>
  <si>
    <t>ANTONIO PUGA Y CIA. LTDA. Publicación 106 CASOS-DL.2695-79</t>
  </si>
  <si>
    <t>ANTONIO PUGA Y CIA. LTDA. Publicación  78 CASOS-DL.2695-79</t>
  </si>
  <si>
    <t>ANTONIO PUGA Y CIA. LTDA. Publicación  62 CASOS-DL.2695-79</t>
  </si>
  <si>
    <t>Soc.Informativa Regional S.A. - Publ. 109 Casos Regularización de Títulos</t>
  </si>
  <si>
    <t>Diario El Centro - Publicaciones 01 y 15 Septiembre RPI</t>
  </si>
  <si>
    <t>Diario El Centro - Publicaciones 01 y 15 Septiembre Convenios</t>
  </si>
  <si>
    <t>Diario Concepción S.A. -  Publicación Inscripción por Minuta</t>
  </si>
  <si>
    <t>Diario El Sur S.A. - Publicación 10 Casos Regularización</t>
  </si>
  <si>
    <t>Diario El Sur S.A. - Publicación 9 Casos Regularización</t>
  </si>
  <si>
    <t>Gasto en Publicaciones, septiembre 2014</t>
  </si>
  <si>
    <t>Gasto en Publicidad, septiembre 2014</t>
  </si>
  <si>
    <t>Rene Salinas S.A. -  Avisos radiales citación acto entrega de títulos</t>
  </si>
  <si>
    <t>Diario de Aysén - saludo suplemento especial aniversario.</t>
  </si>
  <si>
    <t>Radio Santa María - Aviso para Dialogo Participativo.</t>
  </si>
  <si>
    <t>Diario Aysen - Saludo Glorias del Ejercito.</t>
  </si>
  <si>
    <t>PATAGONICA PUBLICACIONES S.A. - PUBL. 25 NOTIFICACIONES RPI</t>
  </si>
  <si>
    <t>PATAGONICA PUBLICACIONES S.A. - PUBL. 11 NOTIFICACIONES RPI</t>
  </si>
  <si>
    <t>El Mercurio - Publicaciones Septiembre</t>
  </si>
  <si>
    <t>Soc. Periodistica Araucania S.A.  67 public. 1-15 agosto</t>
  </si>
  <si>
    <t>Soc. Periodistica Araucania S.A.  48 public. 15 -08, 01-09</t>
  </si>
  <si>
    <t>Soc. Periodistica Araucania S.A.  26 public. -01-15 de sept.</t>
  </si>
  <si>
    <t>Maria Cristina Molina Molina - Difusion Parque Llancahue</t>
  </si>
  <si>
    <t>Sr. Leandro Gatica , para ceremonia entrega de titulos</t>
  </si>
  <si>
    <t>J.A. COMUNICACIONES - Servicio de llamada en espera</t>
  </si>
  <si>
    <t>Emp.Periodistica El Norte - Aviso prensa regiones</t>
  </si>
  <si>
    <t>EMP.PERIODISTICA EL NORTE - Aviso prensa regiones</t>
  </si>
  <si>
    <t>CÓDIGO_REGION</t>
  </si>
  <si>
    <t>2</t>
  </si>
  <si>
    <t>3</t>
  </si>
  <si>
    <t>4</t>
  </si>
  <si>
    <t>5</t>
  </si>
  <si>
    <t>6</t>
  </si>
  <si>
    <t>7</t>
  </si>
  <si>
    <t>8</t>
  </si>
  <si>
    <t>9</t>
  </si>
  <si>
    <t>ANTOFAGASTA</t>
  </si>
  <si>
    <t>VALPARAISO</t>
  </si>
  <si>
    <t>16</t>
  </si>
  <si>
    <t>ARICA Y PARINACOTA</t>
  </si>
  <si>
    <t>CÓDIGO REGION</t>
  </si>
  <si>
    <t>Req.74 Boleta 36, Wildo Rios Méndez, Registro Material Audiovisual Medios Televisivos</t>
  </si>
  <si>
    <t>Req.76 Factura 63040 Diario El Sur S.A., 1 Publicación Regularización</t>
  </si>
  <si>
    <t>Req.76 Factura 63041 Diario El Sur S.A., 10 Publicación Regularización</t>
  </si>
  <si>
    <t>Req.76 Factura 63746-63748 Diario El Sur S.A., Publicación 37 Casos Regularización</t>
  </si>
  <si>
    <t>167 - Subs. del Interior*Fact.16148*Cond.368802*OC.3553-994-SE14*Publicacion diario Oficial*</t>
  </si>
  <si>
    <t>167 - Subs. del Interior*Fact.14882*Cond.367662*OC.3553-993-SE14*Publicacion diario Oficial*</t>
  </si>
  <si>
    <t>167 - SUBS. DEL INTERIOR*Fact.16561*Cond.371036*R.Ex. 2049*Publicacion D.Excents Diario Oficial*</t>
  </si>
  <si>
    <t>178 - J.A. COMUNICACIONES*Fact.13516*R.Ex. 3514*Cond.3707698*Ser.llamada en espera Septiem 2014*</t>
  </si>
  <si>
    <t>155 - Monica Escobedo*Fact.4975*ReX.1940*Cond.369621*Productos publicitarios</t>
  </si>
  <si>
    <t>167-SUBS.DEL INTERIOR*Fact.17144*R.Ex.2220 *Cond.372277*Publicacion diario Oficial*</t>
  </si>
  <si>
    <t>155 -MAVAL EDITORA E IMPRENTA*Fact..10494*R.Ex. 2004*Cond.370529*Impresion 500 Afiches*</t>
  </si>
  <si>
    <t>167-SUBS.DEL INTERIOR*Fact.17192*R.Ex.2236 *Cond.372275*Publicacion diario Oficial*</t>
  </si>
  <si>
    <t>155-GOOGLE INC.SERV*Fact.2082233477*R.Ex.2237 *Cond.370819*Serv. posicionamiento buscador googl*</t>
  </si>
  <si>
    <t>Dev. fact. 129456 Emp. periodistica el norte SA publicaciones RPI 15 de sept. y 1 de oct 2014.</t>
  </si>
  <si>
    <t>Dev. fact. 131601 Emp. periodistica el norte SA publicaciones inserto en oct 2014.</t>
  </si>
  <si>
    <t>DEVENGO FACTURA NRO 129414 EMPRESA PERIODISTICA EL NORTE S.A.</t>
  </si>
  <si>
    <t>DEVENGO FACTURA NRO.131240 EMPRESA PERIODISTICA EL NORTE S.A.</t>
  </si>
  <si>
    <t>DEVENGO ACT, NRO 8993 JOSE GARIBOLDI, SEGUN RESOL. 358 DE 23.10.2014, SERV. DE PUBLICIDAD</t>
  </si>
  <si>
    <t>*045*Empresa El Mercurio de Valparaíso* fact 11579909**servicios de publicidad*</t>
  </si>
  <si>
    <t>*045*Empresa El Mercurio de Valparaíso* fact 11629656*11629657*11629658**serv de publicidad*</t>
  </si>
  <si>
    <t>Dev. cod. 65 Diario El centro - Factura 46914 - Publicaciones Convenio MDS 15.09 y 01.10</t>
  </si>
  <si>
    <t>Dev. cod. 65 Diario El Centro - Factura 46915 - Publicaciones RPI Normal 15.09 y 01.10</t>
  </si>
  <si>
    <t>Dev. cod. 63 Diario El Centro - Factura 47158 - Publicación 01 y 15 Octubre</t>
  </si>
  <si>
    <t>Devenga gasto publicaciones, octubre 2014</t>
  </si>
  <si>
    <t>Compromete recursos servicios de impresion, octubre 2014</t>
  </si>
  <si>
    <t>Devenga gasto publicidad, octubre 2014</t>
  </si>
  <si>
    <t>93 SPAraucaniaSA dev f108847-48 64public rpi dl2695 chil-llanq 1509-011014</t>
  </si>
  <si>
    <t>93 SPAraucaniaSA dev f109062-17377 29public rpi dl2695 suscrip-osor 1509-011014</t>
  </si>
  <si>
    <t>93 SPAraucaniaSA dev f113418-25 23public rpi dl2695 chiloe-llanq 1510-011114</t>
  </si>
  <si>
    <t>Devengo Factura Nº8721*Req 101*Diario de Aysé S.A.*Saludo aniversario de Coyhaique.</t>
  </si>
  <si>
    <t>Devengo factura Nº 29232*Req 103*Radio Santa María*Difusión de aviso en radio.</t>
  </si>
  <si>
    <t xml:space="preserve">112*PATAGONICA PUBLICACIONES S.A*FACT 32784*PUBLICACION NOTIFICACIONES SANEAMIENTO </t>
  </si>
  <si>
    <t>Dev% fondos a rendir por Sr, Jorge Sanhueza Parra, gtos ceremonia en Prov, Del Ranco y Vald.</t>
  </si>
  <si>
    <t>Dev% Fondos a rendir por Sr, Jorge Sanhueza Parra, gtos ceremonia en Prov, Del Ranco y Vald.</t>
  </si>
  <si>
    <t>Dev% Factura Electronica 112047 de Soc. Periodistica Araucania, 10 publicaciones</t>
  </si>
  <si>
    <t>Dev% Gastos Srta. Nadia Ojeda segun Conductores 371832-370231, para ceremonias</t>
  </si>
  <si>
    <t>Dev% Factura Electronica 2783 de Industria Publicitaria Limitada, art. corporativos</t>
  </si>
  <si>
    <t>Dev% Boleta de Honorarios 865 de Pedro Molina Vera. servicio de locucion</t>
  </si>
  <si>
    <t xml:space="preserve">Dev% Boleta de Honorarios 42 de Antonio Santana Ramirez. servicio de locucion </t>
  </si>
  <si>
    <t>Dev.Req.141*Factura Nro.125354*Ea.PERIODISTICA EL NORTE S.A*servicio de publicidad</t>
  </si>
  <si>
    <t>Dev.Req.141*Factura Nro.125353*EMPRESA PERIODISTICA EL NORTE S.A*publicaciones*octubre</t>
  </si>
  <si>
    <t>155-EMP.PERIODISTICA LA CUARTA.*Fact.187796*R.Ex.1864*Conductor 369217*Suscrip diario La Cuarta*</t>
  </si>
  <si>
    <t>155 -SOC.PERIODISTICA EL CIUDADANO*Fact.790*R.Ex.2269*Cond.370235*Publicidad y Difusion*</t>
  </si>
  <si>
    <t>178 - J.A. COMUNICACIONES*Fact.13652*R.Ex. 3514*Cond.373625*Ser.llamada en espera Octubre 2014*</t>
  </si>
  <si>
    <t>155 - GOOGLE INC *Fact. 2290615429*R.Ex.2237*Cond.374493*Servicio de buscador Google *</t>
  </si>
  <si>
    <t>155 - DISEÑO Y PRODUCC.ANDRES YANCOVIC*Fact..250*R.Ex..2320*Cond.373103*Servicio de produccion*</t>
  </si>
  <si>
    <t>155 - DISEÑO Y PRODUCC. ANDRES YANCOVIC*Fact. 254*R.Ex. 2132*Cond.371640*Lanzamiento campaña*</t>
  </si>
  <si>
    <t>155 - IMPRESORA Y COM. FE Y SER*Fact. 28574*R.Ex. 2324*Cond.373292*Adq. 2000 Dipticos y 571*</t>
  </si>
  <si>
    <t xml:space="preserve"> Dev. fact. 132454y 85807 Emp. period. El Norte Publicaciones RPI y otros 15 Oct. y 1 Nov. 2014. </t>
  </si>
  <si>
    <t>DEVENGO FAC.NRO. 132428 EMPRESA PERIODISTICA EL NORTE S.A.</t>
  </si>
  <si>
    <t xml:space="preserve">Public.(14 CASOS-DL.2695-79)FACT.332.715 ANTONIO PUGA Y CIA. LTDA. DOC.359.940 ORDEN 669-72-CM14 </t>
  </si>
  <si>
    <t>53* DEVENGA FACTURA 52311* SOC. INFORMATICA REGIONAL S.A. 62 CASOS PUBLIC. 2 Y 15 NOV. 2014.</t>
  </si>
  <si>
    <t>Dev. cod. 65 Diario El Centro - Factura 47442 - Publicaciones Diversos Programas 15.10 y 01.11</t>
  </si>
  <si>
    <t>Dev. cod. 65 Diario El Centro - Factura 47694 - Publicaciones RPI Normal 01.11 y 15.11</t>
  </si>
  <si>
    <t>Req.76 Facturas 64799-64803 Diario El Sur S.A., Publicación de 154 Casos</t>
  </si>
  <si>
    <t>Req.76 Factura 64802 Diario El Sur S.A., Publicación de 5 Casos</t>
  </si>
  <si>
    <t>Req.76 Factura 65035 Diario El Sur S.A., Publicación 100 Casos Regularización</t>
  </si>
  <si>
    <t>Req.277 Factura 18375 Publicidad Dpimpress Ltda., Pendón</t>
  </si>
  <si>
    <t>Req.277 Factura 19180 Bío Bío Comunicaciones S.A., Difusión Acciones de Regularización DL.2695</t>
  </si>
  <si>
    <t>Req.76 Factura 65557 Diario El Sur S.A., Publicación de 5 Casos Regularización</t>
  </si>
  <si>
    <t>Req.76 Factura 65559 Diario El Sur S.A., Publicación de 63 Casos Regularización</t>
  </si>
  <si>
    <t>Req.76 Factura 65561 Diario El Sur S.A., Publicación de 01 Casos Regularización</t>
  </si>
  <si>
    <t>Req.76 Factura 65562 Diario El Sur S.A., Publicación de 293 Casos Regularización</t>
  </si>
  <si>
    <t>Req.76 Factura 65566 Diario El Sur S.A., Publicación de 58 Casos Regularización</t>
  </si>
  <si>
    <t>Req.76 Factura 65568 Diario El Sur S.A., Publicación de 129 Casos Regularización</t>
  </si>
  <si>
    <t>Devenga gasto servicios de publicidad, noviembre 2014</t>
  </si>
  <si>
    <t>Devenga gasto publicaciones, noviembre 2014</t>
  </si>
  <si>
    <t>93 SPAraucaniaSA dev f115481 12public rpi dl2695 osorno 01-151114</t>
  </si>
  <si>
    <t>93 SsRadioPedroRoaB.EIRL dev f1089 avisos radiales entr tit dom nov14</t>
  </si>
  <si>
    <t xml:space="preserve">Devenga pago por fact N 011647324 El Mercurio Noviembre  </t>
  </si>
  <si>
    <t>Dev% Factura Electronica 3 Sr. Marcelo Salas Aros, servicio de amplificación ceremonia</t>
  </si>
  <si>
    <t xml:space="preserve">Dev% Factura Electronica 453 de Universida Austral de Chile, arriendo auditorium </t>
  </si>
  <si>
    <t>Dev.Req.141*Factura No.132475*E.PERIODISTICA EL NORTE S.A*Serv.Publicidad</t>
  </si>
  <si>
    <t>Dev.Req.141*Factura No.128148*E.PERIODISTICA EL NORTE S.A*Serv.Publicidad</t>
  </si>
  <si>
    <t>Dev.Req.141*Factura No.129387*E.PERIODISTICA EL NORTE S.A*Serv.Publicidad</t>
  </si>
  <si>
    <t>AREA</t>
  </si>
  <si>
    <t>SEREMIS</t>
  </si>
  <si>
    <t xml:space="preserve">Gasto en Avisaje y Publicaciones </t>
  </si>
  <si>
    <t>Emp. periodistica El Norte SA. Serv. de publicidad RPI 1 y 15 de dic. 2014.</t>
  </si>
  <si>
    <t>Emp.Periodistica El Norte por Publicaciones Unidad de Regularizacion</t>
  </si>
  <si>
    <t>EMPRESA PERIODISTICA EL NORTE S.A. PUBLICACION DE CASOSDEVENGO</t>
  </si>
  <si>
    <t>EMPRESA PERIODISTICA EL NORTE S.A. PUBLICACION DE CASOS</t>
  </si>
  <si>
    <t>Diario Oficial.publicación segunda etapa cause rio aconcagua*</t>
  </si>
  <si>
    <t>EL RANCAGUINO S.A DIC. 2014</t>
  </si>
  <si>
    <t>Diario El Sur S.A., Publicación 1 Caso Regularización</t>
  </si>
  <si>
    <t>Christian Correa Cuevas, Servicio Audiovisual</t>
  </si>
  <si>
    <t>Bío Bío Comunicaciones S.A., Difusión Acciones de Regularización DL.2695</t>
  </si>
  <si>
    <t>Publicaciones Diario El Sur  Publicaciones diciembre-2014</t>
  </si>
  <si>
    <t>Publicidad en Televisión Octava Comunicaciones, diciembre-2014</t>
  </si>
  <si>
    <t>Servicio de Publicidad Radial Vaccaro Collao e Hijos, diciembre-2014</t>
  </si>
  <si>
    <t>Servicio de Publicidad Radial Radio el Sembrador, diciembre-2014</t>
  </si>
  <si>
    <t>William García Lavanderos, Publicidad Revista Regularización</t>
  </si>
  <si>
    <t>Servicio de Publicidad El Mercurio S.A. diciembre-2014</t>
  </si>
  <si>
    <t>Publicacion de Extracto Diario Concepcion S.A. diciembre-2014</t>
  </si>
  <si>
    <t>Soc. Raio Difusora Alborada Ltda., Aviso Radial</t>
  </si>
  <si>
    <t>Gasto servicio de publicidad, diciembre 2014</t>
  </si>
  <si>
    <t>Gasto difusion ruta padre pancho, diciembre 2014</t>
  </si>
  <si>
    <t>Gasto ceremonia entrega de titulos, diciembre 2014</t>
  </si>
  <si>
    <t>Gasto publicidad Ceremonia, diciembre 2014</t>
  </si>
  <si>
    <t>LuisVeloso locución cerem entrega titdom osorno</t>
  </si>
  <si>
    <t>Radio Difusión Pedro Roa - avisos radiales entrega de títulos Quellón</t>
  </si>
  <si>
    <t>Rene Salinas S.A - avisos radiales,  citación acto entrega de títulos</t>
  </si>
  <si>
    <t>SURGRAF - compra de llaveros institucionales.</t>
  </si>
  <si>
    <t xml:space="preserve">Radio Santa Maria - servicios de avisos radiales </t>
  </si>
  <si>
    <t xml:space="preserve">Diario Aysen S.A -Saludo día de la Secretaria. </t>
  </si>
  <si>
    <t xml:space="preserve">Tamango S.A - Aviso por saneamiento. </t>
  </si>
  <si>
    <t>Cía. Periodística e Imprenta Tamango S.A.- Publicaciones.</t>
  </si>
  <si>
    <t>COMERCIAL CRUZ AUSTRAL LTDA - SERVICIO DE DIFUSION RADIAL</t>
  </si>
  <si>
    <t>PATAGONIA PUBLICACIONES S.A. - AVISAJE DIARIO EL PINGUINO</t>
  </si>
  <si>
    <t>El Mercurio - Publicaciones Diciembre</t>
  </si>
  <si>
    <t>Paula Lemari Aedo, Imagen capital, difusion en Diario Digital</t>
  </si>
  <si>
    <t>Sebastian Gallardo Gallardo, servicios de publicidad</t>
  </si>
  <si>
    <t>Moreno y Cia Ltda. Servicio de Publicidad en Letreros Led</t>
  </si>
  <si>
    <t>Soc. Radio Austral Ltda, servicio de publicidad radial</t>
  </si>
  <si>
    <t>Inversiones CM Ltda, compra articulos corporativos</t>
  </si>
  <si>
    <t>El Provincial, servicio publicidad digital</t>
  </si>
  <si>
    <t>Soc. Periodistica Araucania SA. publicaciones 6 casos</t>
  </si>
  <si>
    <t>Soc. Complejo Radial Los Rios, servicio de publicidad</t>
  </si>
  <si>
    <t>Soc. El Mercurio SA , cuartilla diarios regionales</t>
  </si>
  <si>
    <t xml:space="preserve">ATV productora , servicio de publicidad </t>
  </si>
  <si>
    <t>EMPRESA PERIODISTICA EL NORTE S.A - Serv.Publicidad - diciembre</t>
  </si>
  <si>
    <t>AGRUPACION CULTURAL DE ARICA - servicio de publicidad - diciembre</t>
  </si>
  <si>
    <t>SUBSECRETARÍA DEL INTERIOR - Publicacion diario Oficial</t>
  </si>
  <si>
    <t>MONICA ESCOBEDO - 1000 jockeys y 3000 bolsas tipo morral</t>
  </si>
  <si>
    <t>DISTRI. Y PROD. ANDRES YANCOVIC  - Actividades en terreno</t>
  </si>
  <si>
    <t>DOMO PUBLICIDAD Y PROD Campaña Acceso a Lo Nuestro</t>
  </si>
  <si>
    <t>J.A.COMUNICACIONES - Servicio de llamada en espera Noviembre 2014</t>
  </si>
  <si>
    <t>SOC. PERIODISTICA EL CIUDANO - Servicio de Difusion Multimedia</t>
  </si>
  <si>
    <t>MONICA ESCOBEDO - Impresion Promocional artículos Corporativos</t>
  </si>
  <si>
    <t>LAMAR COMUNICACIONES - Grabacion y Edicion Spot Radial</t>
  </si>
  <si>
    <t>Huerta Conteras - Gigantografias, intalación y desintalación</t>
  </si>
  <si>
    <t>Empresa Periodistica la Cuarta - Servicio de Avisaje y Publicaciones</t>
  </si>
  <si>
    <t>EL MERCURIO S.A. - Publicación Diario La  Estrella Chiloé</t>
  </si>
  <si>
    <t>EL MERCURIO S.A. - Publicación Diario El Llanquihue</t>
  </si>
  <si>
    <t>BRECHA DIGITAL - Servicio Consultoria Comunicacion Digital</t>
  </si>
  <si>
    <t>J.A.COMUNICACIONES - Servicio de Llamada en Espera Diciembre 2014</t>
  </si>
  <si>
    <t>Vanguardia Comunicación - Consultoría de Comunicaciones</t>
  </si>
  <si>
    <t>Nivel Central</t>
  </si>
  <si>
    <t>Los Lagos</t>
  </si>
  <si>
    <t>Araucanía</t>
  </si>
  <si>
    <t>Metropolitana</t>
  </si>
  <si>
    <t>TOTAL GENERAL</t>
  </si>
  <si>
    <t>NRO REGION</t>
  </si>
  <si>
    <t>REGION       /        MES</t>
  </si>
  <si>
    <t>Nota: Se adjunta detalle gasto por mes</t>
  </si>
  <si>
    <t>Gasto Regional</t>
  </si>
  <si>
    <t>% Gasto Regional</t>
  </si>
  <si>
    <t>TOTAL SEREMIS</t>
  </si>
  <si>
    <t>TOTAL  NACIONAL</t>
  </si>
  <si>
    <t>% GASTO REGIONAL</t>
  </si>
  <si>
    <t>TOTAL ABRIL</t>
  </si>
  <si>
    <t>TOTAL ACUMULADO AL 30 DE ABRIL</t>
  </si>
  <si>
    <t>          </t>
  </si>
  <si>
    <t>Valparaíso</t>
  </si>
  <si>
    <t>O'Higgins</t>
  </si>
  <si>
    <t>TOTAL MAYO</t>
  </si>
  <si>
    <t>TOTAL ACUMULADO AL 31 DE MAYO</t>
  </si>
  <si>
    <t>TOTAL JUNIO</t>
  </si>
  <si>
    <t>TOTAL ACUMULADO AL 30 DE JUNIO</t>
  </si>
  <si>
    <t>Cumplimiento del   Art.  21 de la Ley de Presupuestos Año 2015</t>
  </si>
  <si>
    <t>TOTAL JULIO</t>
  </si>
  <si>
    <t>TOTAL ACUMULADO AL 31 DE JULIO</t>
  </si>
  <si>
    <t>TOTAL AGOSTO</t>
  </si>
  <si>
    <t>TOTAL ACUMULADO AL 31 DE AGOSTO</t>
  </si>
  <si>
    <t>TOTAL SEPTIEMBRE</t>
  </si>
  <si>
    <t>TOTAL ACUMULADO AL 30 DE SEPTIEMBRE</t>
  </si>
  <si>
    <t>TOTAL OCTUBRE</t>
  </si>
  <si>
    <t>TOTAL ACUMULADO AL 31 DE  OCTUBRE</t>
  </si>
  <si>
    <t>TOTAL NOVIEMBRE</t>
  </si>
  <si>
    <t>TOTAL ACUMULADO AL 30 DE  NOVIEMBRE</t>
  </si>
  <si>
    <t>TOTAL DICIEMBRE</t>
  </si>
  <si>
    <t>MINISTERIO DE BIENES NACIONALES (Ley 20.882 Art.19)</t>
  </si>
  <si>
    <t>Cumplimiento del  Art.  19 de la Ley N° 20.882 de Presupuestos del Sector Público Año 2016</t>
  </si>
  <si>
    <t>CUENTA</t>
  </si>
  <si>
    <t>NOMBRE</t>
  </si>
  <si>
    <t>SALDO</t>
  </si>
  <si>
    <t>SALDO INICIAL</t>
  </si>
  <si>
    <t>SALDO FINAL</t>
  </si>
  <si>
    <t>Fecha</t>
  </si>
  <si>
    <t>Código</t>
  </si>
  <si>
    <t>Título</t>
  </si>
  <si>
    <t>Área</t>
  </si>
  <si>
    <t>Aju.</t>
  </si>
  <si>
    <t>Tipo Mov.</t>
  </si>
  <si>
    <t>Debe</t>
  </si>
  <si>
    <t>Haber</t>
  </si>
  <si>
    <t> 5320701</t>
  </si>
  <si>
    <t>Servicios de Publicidad</t>
  </si>
  <si>
    <t>D</t>
  </si>
  <si>
    <t>62 ImprSmithEIRL dev f5091 2libros resol-6logos seremi</t>
  </si>
  <si>
    <t>FIN</t>
  </si>
  <si>
    <t>Req.50 - 1 Publicacion Regularización Diario El Sur S.A. Factura 89278</t>
  </si>
  <si>
    <t>123 - DIARIO OFICIAL*Fact. 15156-15212-14110-14220*R.Ex.50*Cond 414007*Public diario oficial*</t>
  </si>
  <si>
    <t>*El Mercurio * facturas 11696534*11696533*</t>
  </si>
  <si>
    <t xml:space="preserve">TOTAL DE PÁGINA  </t>
  </si>
  <si>
    <t>TOTAL FLUJO REGISTRO MAYOR </t>
  </si>
  <si>
    <t>Bío-Bío</t>
  </si>
  <si>
    <t xml:space="preserve">Los Lagos </t>
  </si>
  <si>
    <t xml:space="preserve">El Mercurio - Publicaciones </t>
  </si>
  <si>
    <t>Diario El Sur S.A. - 1 Publicacion Regularización</t>
  </si>
  <si>
    <t>DIARIO OFICIAL - Public diario oficial</t>
  </si>
  <si>
    <t>El Mercurio S.A.P. Fact. 11857499*Servicio de publicaciones*R.Ex.02*Cond.411428</t>
  </si>
  <si>
    <t>63 SPAraucaniaSA dev f164409 66publ rpi osorno 01-150216</t>
  </si>
  <si>
    <t>123 - Diario Oficial*Fact. 15494*R.Ex.83*Cond 411923*Publicación decreto exento</t>
  </si>
  <si>
    <t>Devenga gastos publicidad Unidad de Bienes, febrero 2016</t>
  </si>
  <si>
    <t>123 - Diario Oficial*Fact. 16367*R.Ex.227*Cond 413859*Publicación decreto exento</t>
  </si>
  <si>
    <t>123 - Diario Oficial*Fact. 17036*R.Ex.226*Cond 413858*Publicación decreto exento</t>
  </si>
  <si>
    <t>*El Mercurio de Valparaíso* facturas 121596*publicaciones*</t>
  </si>
  <si>
    <t>*El Mercurio de Valparaíso* facturas 125893*publicaciones*</t>
  </si>
  <si>
    <t>99 - PRODUCIONES ORBITAS*Fact. 5320*R.Ex. 224*Cond 414865*Serv.produccion evento institucional*</t>
  </si>
  <si>
    <t>TOTAL FLUJO REGISTRO MAYOR DEL PERIODO DEMANDADO </t>
  </si>
  <si>
    <t>El Mercurio de Valparaíso - publicaciones</t>
  </si>
  <si>
    <t>Gastos publicidad Unidad de Bienes, febrero 2016</t>
  </si>
  <si>
    <t>Soc.Periodística Araucania S.A -  66publicaciones RPI Osorno 01-15-02-2016</t>
  </si>
  <si>
    <t>El Mercurio S.A.P. - Servicio de publicaciones</t>
  </si>
  <si>
    <t>Diario Oficial - Publicación decreto exento</t>
  </si>
  <si>
    <t>PRODUCIONES ORBITAS - Servicio de Producción Evento Institucional</t>
  </si>
  <si>
    <t>123 - DIARIO OFICIAL*Fact. 16712*R.Ex.364*Cond 415239*Publicación decreto exento*</t>
  </si>
  <si>
    <t>63 SPAraucaniaSA dev f167159 304publ rpi llanq 1502-010316</t>
  </si>
  <si>
    <t>63 SPAraucaniaSA dev f167238 3publ rpi chiloe 01-150316</t>
  </si>
  <si>
    <t>Devenga pago por fact 11876478 El Mercurio Marzo</t>
  </si>
  <si>
    <t>DEVENGO FACTURA N 056008*SOCIEDAD INFORMATIVA REGIONAL S.A.*MES DE MARZO</t>
  </si>
  <si>
    <t>123 - DIARIO OFICIAL*Fact. 17974, 18614, 17964*R.Ex.428*Cond 416378*Publicación decreto exento*</t>
  </si>
  <si>
    <t>SOCIEDAD INFORMATIVA REGIONAL S.A. - Publicaciones mes de marzo</t>
  </si>
  <si>
    <t>Soc.Periodíst. Araucania S.A - 304 Publicaciones RPI Llanquihue 15/02-01/03/2016</t>
  </si>
  <si>
    <t>Soc.Periodíst. Araucanía S.A -  3 Publicaciones RPI Chiloé 01y15-03-2016</t>
  </si>
  <si>
    <t>El Mercurio - Publicidad Marzo</t>
  </si>
  <si>
    <t>DIARIO OFICIAL - Publicación decreto exento</t>
  </si>
  <si>
    <t>*Pago reembolsos y servicios* mes de MARZO*</t>
  </si>
  <si>
    <t xml:space="preserve">Dev% Facturas Electronicas 167214-165503 de Soc. Periodistica Araucania, publicaciones </t>
  </si>
  <si>
    <t>Dev% Facturas Electronicas 164694-de Soc. Periodistica Araucania, publicaciones Req Adm. Bienes</t>
  </si>
  <si>
    <t>Dev% Facturas Electronicas 165176 de Soc. Periodistica Araucania, subcripcion al Diario</t>
  </si>
  <si>
    <t>Los Ríos</t>
  </si>
  <si>
    <t xml:space="preserve">Sociedad Periodistica Araucania -  Publicaciones </t>
  </si>
  <si>
    <t>Sociedad Periodistica Araucania - Publicaciones  Administración de Bienes</t>
  </si>
  <si>
    <t>Sociedad Periodistica Araucania - Suscripciones</t>
  </si>
  <si>
    <t>Tarapacá</t>
  </si>
  <si>
    <t>Maule</t>
  </si>
  <si>
    <t>Bio-Bio</t>
  </si>
  <si>
    <t>Arica y Parinacota</t>
  </si>
  <si>
    <t xml:space="preserve">Empresa Periodistica America S.A - Publ. 3 casos RPI 15-03 y 01-04 </t>
  </si>
  <si>
    <t>Diario El Centro - Publicaciones RPI</t>
  </si>
  <si>
    <t>Diario El Centro - Publicaciones RPI 01 y 15 Abril</t>
  </si>
  <si>
    <t>Diario Concepción S.A. - Pulicación 1 Caso RPI</t>
  </si>
  <si>
    <t>Gastos en Publicaciones  abril 2016</t>
  </si>
  <si>
    <t>Devenga Fatura 44 de Servicio Siete Colores</t>
  </si>
  <si>
    <t>HANS DREYER - Servicios de publicidad ABRIL 2016</t>
  </si>
  <si>
    <t>DIARIO OFICIAL - Publicacion de Decretos</t>
  </si>
  <si>
    <t>Aysén</t>
  </si>
  <si>
    <t>Pago facturas - Servicios de Publicidad</t>
  </si>
  <si>
    <t>EL RANCAGÜINO PUBLICACIONES REGULARIZACIÓN</t>
  </si>
  <si>
    <t>Ene Producciones Comunicaciones Ltda. - Revista NOS</t>
  </si>
  <si>
    <t>Diario Concepción S.A. -  Publicación de 7 Cas Plan Rezago Arauco</t>
  </si>
  <si>
    <t>Gastos Publicación, mayo 2016</t>
  </si>
  <si>
    <t>Gastos Difusión, mayo 2016</t>
  </si>
  <si>
    <t>Soc. Periodística Araucania S.A. - 7pub rpi 15-04-02-150516</t>
  </si>
  <si>
    <t>Soc.Periodística Araucania S.A. - 2 publicaciones DL2.695 Llanq 1505-010616</t>
  </si>
  <si>
    <t>Tecnodata serv arr e impres fotoc seremi-Osorno abr16</t>
  </si>
  <si>
    <t>Velasquez Hnos. Avisos radiales RPI Castro abr16</t>
  </si>
  <si>
    <t>Compañia Periodistica e Imprenta Tamango.</t>
  </si>
  <si>
    <t>Soc.Periodística Araucania S.A. -  39 Publ. DL2.695 Valdivia 01-150416</t>
  </si>
  <si>
    <t>EMP.PERIODISTICA EL NORTE - Publicaciones</t>
  </si>
  <si>
    <t>DIARIO OFICIAL - Publicacion decretos exentos</t>
  </si>
  <si>
    <t>Empresa EL MERCURIO - Publicaciones</t>
  </si>
  <si>
    <t>SOCIEDAD INFORMATIVA REGIONAL  -  Publicaciones JUNIO 2016</t>
  </si>
  <si>
    <t>Juan Albornoz Chavez   - Servicio Publicidad Video Plan Maule</t>
  </si>
  <si>
    <t>Diario El Centro - Publicaciones Zonas Rezagadas</t>
  </si>
  <si>
    <t xml:space="preserve">Diario El Sur S.A. Publicación 55 Casos Plan Rezago Arauco </t>
  </si>
  <si>
    <t xml:space="preserve">Sociedad Periodística Araucania S.A. 3 publicaciones - inscribir terr fiscal </t>
  </si>
  <si>
    <t>El Mercurio  publicaciones (84 regularizacion) Junio</t>
  </si>
  <si>
    <t>DIARIO OFICIAL - Publicacion decretos</t>
  </si>
  <si>
    <t xml:space="preserve">CIA. PERIODISTICA. TAMANGO Publicación </t>
  </si>
  <si>
    <t>DIARIO OFICIAL -  Servicios de publicidad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</si>
</sst>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64" formatCode="dd/mm/yy;@"/>
    <numFmt numFmtId="165" formatCode="0.0%"/>
  </numFmts>
  <fonts count="2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vertAlign val="superscript"/>
      <sz val="10"/>
      <name val="Arial Narrow"/>
      <family val="2"/>
    </font>
    <font>
      <u/>
      <sz val="10"/>
      <name val="Arial Narrow"/>
      <family val="2"/>
    </font>
    <font>
      <sz val="10"/>
      <color rgb="FF002060"/>
      <name val="Arial"/>
      <family val="2"/>
    </font>
    <font>
      <sz val="16"/>
      <color rgb="FF002060"/>
      <name val="Calibri"/>
      <family val="2"/>
      <scheme val="minor"/>
    </font>
    <font>
      <sz val="10"/>
      <color rgb="FF002060"/>
      <name val="Arial"/>
      <family val="2"/>
    </font>
    <font>
      <sz val="13"/>
      <color rgb="FF002060"/>
      <name val="Arial Narrow"/>
      <family val="2"/>
    </font>
    <font>
      <sz val="13"/>
      <name val="Arial Narrow"/>
      <family val="2"/>
    </font>
    <font>
      <b/>
      <sz val="13"/>
      <color rgb="FF002060"/>
      <name val="Arial Narrow"/>
      <family val="2"/>
    </font>
    <font>
      <sz val="12"/>
      <color rgb="FF002060"/>
      <name val="Arial Narrow"/>
      <family val="2"/>
    </font>
    <font>
      <b/>
      <sz val="12"/>
      <color rgb="FF002060"/>
      <name val="Arial Narrow"/>
      <family val="2"/>
    </font>
    <font>
      <sz val="12"/>
      <color rgb="FF002060"/>
      <name val="Arial"/>
      <family val="2"/>
    </font>
    <font>
      <sz val="10"/>
      <color theme="1"/>
      <name val="Arial"/>
      <family val="2"/>
    </font>
    <font>
      <sz val="1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B9B9B4"/>
      </left>
      <right style="medium">
        <color rgb="FFB9B9B4"/>
      </right>
      <top style="medium">
        <color rgb="FFB9B9B4"/>
      </top>
      <bottom style="medium">
        <color rgb="FFB9B9B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/>
    <xf numFmtId="3" fontId="2" fillId="0" borderId="0" xfId="0" applyNumberFormat="1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6" fillId="0" borderId="4" xfId="0" applyFont="1" applyBorder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3" xfId="0" applyFont="1" applyBorder="1" applyAlignment="1">
      <alignment wrapText="1"/>
    </xf>
    <xf numFmtId="14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2" borderId="6" xfId="0" applyFont="1" applyFill="1" applyBorder="1"/>
    <xf numFmtId="3" fontId="6" fillId="2" borderId="6" xfId="0" applyNumberFormat="1" applyFont="1" applyFill="1" applyBorder="1"/>
    <xf numFmtId="0" fontId="5" fillId="0" borderId="7" xfId="0" applyFont="1" applyBorder="1" applyAlignment="1">
      <alignment horizontal="righ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 applyAlignment="1">
      <alignment horizontal="right"/>
    </xf>
    <xf numFmtId="3" fontId="6" fillId="2" borderId="7" xfId="0" applyNumberFormat="1" applyFont="1" applyFill="1" applyBorder="1" applyAlignment="1">
      <alignment horizontal="right"/>
    </xf>
    <xf numFmtId="0" fontId="2" fillId="0" borderId="0" xfId="0" applyFont="1" applyAlignment="1"/>
    <xf numFmtId="14" fontId="2" fillId="0" borderId="4" xfId="0" applyNumberFormat="1" applyFont="1" applyBorder="1" applyAlignment="1"/>
    <xf numFmtId="14" fontId="2" fillId="0" borderId="0" xfId="0" applyNumberFormat="1" applyFont="1" applyBorder="1" applyAlignment="1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164" fontId="2" fillId="0" borderId="8" xfId="0" applyNumberFormat="1" applyFont="1" applyBorder="1" applyAlignment="1">
      <alignment horizontal="center"/>
    </xf>
    <xf numFmtId="0" fontId="0" fillId="0" borderId="12" xfId="0" applyBorder="1"/>
    <xf numFmtId="0" fontId="3" fillId="0" borderId="0" xfId="0" applyFont="1" applyAlignment="1">
      <alignment horizontal="left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/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165" fontId="3" fillId="0" borderId="1" xfId="1" applyNumberFormat="1" applyFont="1" applyBorder="1"/>
    <xf numFmtId="0" fontId="9" fillId="0" borderId="0" xfId="0" applyFont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0" xfId="0" applyNumberFormat="1"/>
    <xf numFmtId="0" fontId="1" fillId="0" borderId="12" xfId="0" applyFont="1" applyBorder="1"/>
    <xf numFmtId="14" fontId="0" fillId="0" borderId="0" xfId="0" applyNumberForma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  <xf numFmtId="1" fontId="0" fillId="0" borderId="0" xfId="0" applyNumberFormat="1"/>
    <xf numFmtId="1" fontId="1" fillId="0" borderId="0" xfId="0" applyNumberFormat="1" applyFont="1"/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41" fontId="0" fillId="0" borderId="0" xfId="0" applyNumberFormat="1"/>
    <xf numFmtId="0" fontId="3" fillId="3" borderId="1" xfId="0" applyFont="1" applyFill="1" applyBorder="1" applyAlignment="1">
      <alignment horizontal="center"/>
    </xf>
    <xf numFmtId="41" fontId="3" fillId="3" borderId="7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0" borderId="0" xfId="0" quotePrefix="1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/>
    <xf numFmtId="0" fontId="3" fillId="0" borderId="10" xfId="0" applyFont="1" applyBorder="1" applyAlignment="1"/>
    <xf numFmtId="49" fontId="1" fillId="0" borderId="12" xfId="0" applyNumberFormat="1" applyFont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Border="1"/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/>
    <xf numFmtId="9" fontId="4" fillId="0" borderId="1" xfId="1" applyFont="1" applyBorder="1"/>
    <xf numFmtId="0" fontId="15" fillId="0" borderId="0" xfId="0" applyFont="1"/>
    <xf numFmtId="9" fontId="15" fillId="0" borderId="0" xfId="1" applyFont="1"/>
    <xf numFmtId="3" fontId="15" fillId="4" borderId="0" xfId="0" applyNumberFormat="1" applyFont="1" applyFill="1" applyBorder="1"/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wrapText="1"/>
    </xf>
    <xf numFmtId="14" fontId="2" fillId="0" borderId="16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horizontal="left"/>
    </xf>
    <xf numFmtId="0" fontId="1" fillId="0" borderId="12" xfId="0" quotePrefix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6" fillId="4" borderId="14" xfId="0" applyFont="1" applyFill="1" applyBorder="1" applyAlignment="1">
      <alignment horizontal="center"/>
    </xf>
    <xf numFmtId="0" fontId="17" fillId="0" borderId="0" xfId="0" applyFont="1" applyBorder="1"/>
    <xf numFmtId="3" fontId="17" fillId="0" borderId="0" xfId="0" applyNumberFormat="1" applyFont="1" applyBorder="1"/>
    <xf numFmtId="0" fontId="16" fillId="0" borderId="0" xfId="0" applyFont="1" applyBorder="1"/>
    <xf numFmtId="3" fontId="16" fillId="0" borderId="0" xfId="0" applyNumberFormat="1" applyFont="1" applyBorder="1"/>
    <xf numFmtId="0" fontId="16" fillId="4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0" xfId="0" applyFont="1" applyFill="1" applyBorder="1" applyAlignment="1">
      <alignment horizontal="left"/>
    </xf>
    <xf numFmtId="0" fontId="17" fillId="0" borderId="15" xfId="0" applyFont="1" applyBorder="1" applyAlignment="1">
      <alignment horizontal="left"/>
    </xf>
    <xf numFmtId="3" fontId="17" fillId="4" borderId="0" xfId="0" applyNumberFormat="1" applyFont="1" applyFill="1" applyBorder="1"/>
    <xf numFmtId="9" fontId="17" fillId="0" borderId="15" xfId="1" applyFont="1" applyBorder="1"/>
    <xf numFmtId="0" fontId="18" fillId="0" borderId="0" xfId="0" applyFont="1"/>
    <xf numFmtId="0" fontId="16" fillId="4" borderId="0" xfId="0" applyFont="1" applyFill="1" applyBorder="1"/>
    <xf numFmtId="0" fontId="1" fillId="0" borderId="0" xfId="0" applyFont="1" applyAlignment="1">
      <alignment wrapText="1"/>
    </xf>
    <xf numFmtId="0" fontId="0" fillId="0" borderId="17" xfId="0" applyBorder="1"/>
    <xf numFmtId="0" fontId="0" fillId="0" borderId="19" xfId="0" applyBorder="1"/>
    <xf numFmtId="0" fontId="0" fillId="0" borderId="12" xfId="0" applyBorder="1" applyAlignment="1">
      <alignment horizontal="left"/>
    </xf>
    <xf numFmtId="14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49" fontId="2" fillId="0" borderId="8" xfId="0" quotePrefix="1" applyNumberFormat="1" applyFont="1" applyBorder="1" applyAlignment="1">
      <alignment horizontal="center"/>
    </xf>
    <xf numFmtId="49" fontId="2" fillId="0" borderId="2" xfId="0" quotePrefix="1" applyNumberFormat="1" applyFont="1" applyBorder="1" applyAlignment="1">
      <alignment horizontal="center"/>
    </xf>
    <xf numFmtId="0" fontId="0" fillId="0" borderId="20" xfId="0" applyBorder="1"/>
    <xf numFmtId="0" fontId="0" fillId="0" borderId="0" xfId="0" applyBorder="1" applyAlignment="1">
      <alignment horizontal="right"/>
    </xf>
    <xf numFmtId="0" fontId="0" fillId="0" borderId="1" xfId="0" applyBorder="1"/>
    <xf numFmtId="3" fontId="0" fillId="0" borderId="17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2" xfId="0" quotePrefix="1" applyNumberFormat="1" applyBorder="1" applyAlignment="1">
      <alignment horizontal="center"/>
    </xf>
    <xf numFmtId="2" fontId="1" fillId="5" borderId="21" xfId="0" applyNumberFormat="1" applyFont="1" applyFill="1" applyBorder="1" applyAlignment="1">
      <alignment horizontal="left" vertical="center" wrapText="1"/>
    </xf>
    <xf numFmtId="3" fontId="1" fillId="5" borderId="21" xfId="0" applyNumberFormat="1" applyFont="1" applyFill="1" applyBorder="1" applyAlignment="1">
      <alignment horizontal="right" vertical="center" wrapText="1"/>
    </xf>
    <xf numFmtId="2" fontId="19" fillId="5" borderId="21" xfId="0" applyNumberFormat="1" applyFont="1" applyFill="1" applyBorder="1" applyAlignment="1">
      <alignment horizontal="left" vertical="center" wrapText="1"/>
    </xf>
    <xf numFmtId="3" fontId="19" fillId="5" borderId="2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/>
    <xf numFmtId="3" fontId="20" fillId="5" borderId="2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/>
    <xf numFmtId="9" fontId="4" fillId="0" borderId="0" xfId="1" applyFont="1" applyBorder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6" fillId="2" borderId="0" xfId="0" applyNumberFormat="1" applyFont="1" applyFill="1" applyBorder="1"/>
    <xf numFmtId="3" fontId="6" fillId="2" borderId="0" xfId="0" applyNumberFormat="1" applyFont="1" applyFill="1" applyBorder="1" applyAlignment="1">
      <alignment horizontal="right"/>
    </xf>
    <xf numFmtId="3" fontId="4" fillId="0" borderId="0" xfId="0" applyNumberFormat="1" applyFont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32"/>
  <sheetViews>
    <sheetView showGridLines="0" tabSelected="1" workbookViewId="0">
      <selection activeCell="H26" sqref="H26"/>
    </sheetView>
  </sheetViews>
  <sheetFormatPr baseColWidth="10" defaultRowHeight="13.2"/>
  <cols>
    <col min="1" max="1" width="6.44140625" customWidth="1"/>
    <col min="2" max="2" width="22.6640625" customWidth="1"/>
    <col min="3" max="3" width="12.21875" customWidth="1"/>
    <col min="4" max="4" width="11.44140625" customWidth="1"/>
    <col min="5" max="5" width="11.109375" customWidth="1"/>
    <col min="6" max="7" width="11.21875" customWidth="1"/>
    <col min="8" max="8" width="12.5546875" customWidth="1"/>
    <col min="9" max="9" width="10.6640625" hidden="1" customWidth="1"/>
    <col min="10" max="10" width="11.109375" hidden="1" customWidth="1"/>
    <col min="11" max="11" width="12.88671875" hidden="1" customWidth="1"/>
    <col min="12" max="12" width="11.44140625" hidden="1" customWidth="1"/>
    <col min="13" max="13" width="12.21875" hidden="1" customWidth="1"/>
    <col min="14" max="14" width="12.33203125" hidden="1" customWidth="1"/>
    <col min="15" max="15" width="16.6640625" customWidth="1"/>
    <col min="18" max="18" width="18.88671875" customWidth="1"/>
  </cols>
  <sheetData>
    <row r="3" spans="2:18" ht="21">
      <c r="B3" s="141" t="s">
        <v>424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2:18" ht="21">
      <c r="B4" s="141" t="s">
        <v>329</v>
      </c>
      <c r="C4" s="141"/>
      <c r="D4" s="141"/>
      <c r="E4" s="141"/>
      <c r="F4" s="90"/>
      <c r="G4" s="90"/>
      <c r="H4" s="90"/>
      <c r="I4" s="98"/>
      <c r="J4" s="98"/>
      <c r="K4" s="98"/>
      <c r="L4" s="100"/>
      <c r="M4" s="100"/>
      <c r="N4" s="100"/>
      <c r="O4" s="74"/>
      <c r="P4" s="74"/>
      <c r="Q4" s="74"/>
      <c r="R4" s="74"/>
    </row>
    <row r="5" spans="2:18" ht="21">
      <c r="B5" s="141" t="s">
        <v>26</v>
      </c>
      <c r="C5" s="141"/>
      <c r="D5" s="141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18" ht="7.5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</row>
    <row r="7" spans="2:18" ht="6.75" customHeight="1"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4"/>
      <c r="P7" s="74"/>
      <c r="Q7" s="74"/>
      <c r="R7" s="74"/>
    </row>
    <row r="8" spans="2:18" ht="15.6">
      <c r="B8" s="101" t="s">
        <v>395</v>
      </c>
      <c r="C8" s="101" t="s">
        <v>5</v>
      </c>
      <c r="D8" s="101" t="s">
        <v>13</v>
      </c>
      <c r="E8" s="101" t="s">
        <v>20</v>
      </c>
      <c r="F8" s="101" t="s">
        <v>23</v>
      </c>
      <c r="G8" s="101" t="s">
        <v>51</v>
      </c>
      <c r="H8" s="101" t="s">
        <v>53</v>
      </c>
      <c r="I8" s="101" t="s">
        <v>54</v>
      </c>
      <c r="J8" s="101" t="s">
        <v>55</v>
      </c>
      <c r="K8" s="101" t="s">
        <v>56</v>
      </c>
      <c r="L8" s="101" t="s">
        <v>57</v>
      </c>
      <c r="M8" s="101" t="s">
        <v>58</v>
      </c>
      <c r="N8" s="101" t="s">
        <v>59</v>
      </c>
      <c r="O8" s="101" t="s">
        <v>393</v>
      </c>
      <c r="P8" s="74"/>
      <c r="Q8" s="74"/>
      <c r="R8" s="74"/>
    </row>
    <row r="9" spans="2:18" ht="15.6">
      <c r="B9" s="102" t="s">
        <v>10</v>
      </c>
      <c r="C9" s="103">
        <v>1184411</v>
      </c>
      <c r="D9" s="103">
        <v>4964278</v>
      </c>
      <c r="E9" s="103">
        <v>982112</v>
      </c>
      <c r="F9" s="103">
        <v>2082881</v>
      </c>
      <c r="G9" s="103">
        <v>449596</v>
      </c>
      <c r="H9" s="103">
        <v>1465877</v>
      </c>
      <c r="I9" s="103"/>
      <c r="J9" s="103"/>
      <c r="K9" s="103"/>
      <c r="L9" s="103"/>
      <c r="M9" s="103"/>
      <c r="N9" s="103"/>
      <c r="O9" s="103">
        <f>SUM(C9:N9)</f>
        <v>11129155</v>
      </c>
      <c r="P9" s="74"/>
      <c r="Q9" s="74"/>
      <c r="R9" s="74"/>
    </row>
    <row r="10" spans="2:18" ht="16.8">
      <c r="B10" s="106" t="s">
        <v>328</v>
      </c>
      <c r="C10" s="78"/>
      <c r="D10" s="79"/>
      <c r="E10" s="79"/>
      <c r="F10" s="79"/>
      <c r="G10" s="79"/>
      <c r="H10" s="79"/>
      <c r="I10" s="79"/>
      <c r="J10" s="79"/>
      <c r="K10" s="79"/>
      <c r="L10" s="113"/>
      <c r="M10" s="113"/>
      <c r="N10" s="113"/>
      <c r="O10" s="89"/>
      <c r="P10" s="74"/>
      <c r="Q10" s="74"/>
      <c r="R10" s="74"/>
    </row>
    <row r="11" spans="2:18" ht="15.6">
      <c r="B11" s="104" t="s">
        <v>98</v>
      </c>
      <c r="C11" s="104">
        <v>0</v>
      </c>
      <c r="D11" s="105">
        <v>0</v>
      </c>
      <c r="E11" s="105">
        <v>0</v>
      </c>
      <c r="F11" s="105">
        <v>178500</v>
      </c>
      <c r="G11" s="105">
        <v>0</v>
      </c>
      <c r="H11" s="105">
        <v>0</v>
      </c>
      <c r="I11" s="105"/>
      <c r="J11" s="105"/>
      <c r="K11" s="105"/>
      <c r="L11" s="105"/>
      <c r="M11" s="105"/>
      <c r="N11" s="105"/>
      <c r="O11" s="103">
        <f>SUM(C11:N11)</f>
        <v>178500</v>
      </c>
      <c r="P11" s="112"/>
      <c r="Q11" s="74"/>
      <c r="R11" s="74"/>
    </row>
    <row r="12" spans="2:18" ht="15.6">
      <c r="B12" s="104" t="s">
        <v>247</v>
      </c>
      <c r="C12" s="104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/>
      <c r="J12" s="105"/>
      <c r="K12" s="105"/>
      <c r="L12" s="105"/>
      <c r="M12" s="105"/>
      <c r="N12" s="105"/>
      <c r="O12" s="103">
        <f t="shared" ref="O12:O26" si="0">SUM(C12:N12)</f>
        <v>0</v>
      </c>
      <c r="P12" s="112"/>
      <c r="Q12" s="74"/>
      <c r="R12" s="74"/>
    </row>
    <row r="13" spans="2:18" ht="15.6">
      <c r="B13" s="104" t="s">
        <v>188</v>
      </c>
      <c r="C13" s="104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/>
      <c r="J13" s="105"/>
      <c r="K13" s="105"/>
      <c r="L13" s="105"/>
      <c r="M13" s="105"/>
      <c r="N13" s="105"/>
      <c r="O13" s="103">
        <f t="shared" si="0"/>
        <v>0</v>
      </c>
      <c r="P13" s="112"/>
      <c r="Q13" s="74"/>
      <c r="R13" s="74"/>
    </row>
    <row r="14" spans="2:18" ht="15.6">
      <c r="B14" s="104" t="s">
        <v>102</v>
      </c>
      <c r="C14" s="104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/>
      <c r="J14" s="105"/>
      <c r="K14" s="105"/>
      <c r="L14" s="105"/>
      <c r="M14" s="105"/>
      <c r="N14" s="105"/>
      <c r="O14" s="103">
        <f t="shared" si="0"/>
        <v>0</v>
      </c>
      <c r="P14" s="112"/>
      <c r="Q14" s="74"/>
      <c r="R14" s="74"/>
    </row>
    <row r="15" spans="2:18" ht="15.6">
      <c r="B15" s="104" t="s">
        <v>248</v>
      </c>
      <c r="C15" s="105">
        <v>112012</v>
      </c>
      <c r="D15" s="105">
        <v>866653</v>
      </c>
      <c r="E15" s="105">
        <v>80111</v>
      </c>
      <c r="F15" s="105">
        <v>0</v>
      </c>
      <c r="G15" s="105">
        <v>553493</v>
      </c>
      <c r="H15" s="105">
        <v>152939</v>
      </c>
      <c r="I15" s="105"/>
      <c r="J15" s="105"/>
      <c r="K15" s="105"/>
      <c r="L15" s="105"/>
      <c r="M15" s="105"/>
      <c r="N15" s="105"/>
      <c r="O15" s="103">
        <f t="shared" si="0"/>
        <v>1765208</v>
      </c>
      <c r="P15" s="112"/>
      <c r="Q15" s="74"/>
      <c r="R15" s="74"/>
    </row>
    <row r="16" spans="2:18" ht="15.6">
      <c r="B16" s="104" t="s">
        <v>50</v>
      </c>
      <c r="C16" s="105">
        <v>0</v>
      </c>
      <c r="D16" s="105">
        <v>0</v>
      </c>
      <c r="E16" s="105">
        <v>280000</v>
      </c>
      <c r="F16" s="105">
        <v>0</v>
      </c>
      <c r="G16" s="105">
        <v>24990</v>
      </c>
      <c r="H16" s="105">
        <v>19992</v>
      </c>
      <c r="I16" s="105"/>
      <c r="J16" s="105"/>
      <c r="K16" s="105"/>
      <c r="L16" s="105"/>
      <c r="M16" s="105"/>
      <c r="N16" s="105"/>
      <c r="O16" s="103">
        <f t="shared" si="0"/>
        <v>324982</v>
      </c>
      <c r="P16" s="112"/>
      <c r="Q16" s="74"/>
      <c r="R16" s="74"/>
    </row>
    <row r="17" spans="2:18" ht="15.6">
      <c r="B17" s="104" t="s">
        <v>14</v>
      </c>
      <c r="C17" s="104">
        <v>0</v>
      </c>
      <c r="D17" s="104">
        <v>0</v>
      </c>
      <c r="E17" s="105">
        <v>0</v>
      </c>
      <c r="F17" s="105">
        <v>507226</v>
      </c>
      <c r="G17" s="105">
        <v>0</v>
      </c>
      <c r="H17" s="105">
        <v>243867</v>
      </c>
      <c r="I17" s="105"/>
      <c r="J17" s="105"/>
      <c r="K17" s="105"/>
      <c r="L17" s="105"/>
      <c r="M17" s="105"/>
      <c r="N17" s="105"/>
      <c r="O17" s="103">
        <f t="shared" si="0"/>
        <v>751093</v>
      </c>
      <c r="P17" s="112"/>
      <c r="Q17" s="74"/>
      <c r="R17" s="74"/>
    </row>
    <row r="18" spans="2:18" ht="15.6">
      <c r="B18" s="104" t="s">
        <v>6</v>
      </c>
      <c r="C18" s="105">
        <v>10127</v>
      </c>
      <c r="D18" s="105">
        <v>0</v>
      </c>
      <c r="E18" s="105">
        <v>0</v>
      </c>
      <c r="F18" s="105">
        <v>10651</v>
      </c>
      <c r="G18" s="105">
        <v>5417654</v>
      </c>
      <c r="H18" s="105">
        <v>585778</v>
      </c>
      <c r="I18" s="105"/>
      <c r="J18" s="105"/>
      <c r="K18" s="105"/>
      <c r="L18" s="105"/>
      <c r="M18" s="105"/>
      <c r="N18" s="105"/>
      <c r="O18" s="103">
        <f t="shared" si="0"/>
        <v>6024210</v>
      </c>
      <c r="P18" s="112"/>
      <c r="Q18" s="74"/>
      <c r="R18" s="74"/>
    </row>
    <row r="19" spans="2:18" ht="15.6">
      <c r="B19" s="104" t="s">
        <v>15</v>
      </c>
      <c r="C19" s="105">
        <f>+Enero!G20+Enero!G21+Enero!G22</f>
        <v>0</v>
      </c>
      <c r="D19" s="105">
        <v>422450</v>
      </c>
      <c r="E19" s="105">
        <v>0</v>
      </c>
      <c r="F19" s="105">
        <v>268857</v>
      </c>
      <c r="G19" s="105">
        <v>1451737</v>
      </c>
      <c r="H19" s="105">
        <v>0</v>
      </c>
      <c r="I19" s="105"/>
      <c r="J19" s="105"/>
      <c r="K19" s="105"/>
      <c r="L19" s="105"/>
      <c r="M19" s="105"/>
      <c r="N19" s="105"/>
      <c r="O19" s="103">
        <f t="shared" si="0"/>
        <v>2143044</v>
      </c>
      <c r="P19" s="112"/>
      <c r="Q19" s="74"/>
      <c r="R19" s="74"/>
    </row>
    <row r="20" spans="2:18" ht="15.6">
      <c r="B20" s="104" t="s">
        <v>17</v>
      </c>
      <c r="C20" s="105">
        <v>42840</v>
      </c>
      <c r="D20" s="105">
        <v>700970</v>
      </c>
      <c r="E20" s="105">
        <v>3260570</v>
      </c>
      <c r="F20" s="105">
        <v>0</v>
      </c>
      <c r="G20" s="105">
        <v>470298</v>
      </c>
      <c r="H20" s="105">
        <v>496209</v>
      </c>
      <c r="I20" s="105"/>
      <c r="J20" s="105"/>
      <c r="K20" s="105"/>
      <c r="L20" s="105"/>
      <c r="M20" s="105"/>
      <c r="N20" s="105"/>
      <c r="O20" s="103">
        <f t="shared" si="0"/>
        <v>4970887</v>
      </c>
      <c r="P20" s="112"/>
      <c r="Q20" s="74"/>
      <c r="R20" s="74"/>
    </row>
    <row r="21" spans="2:18" ht="15.6">
      <c r="B21" s="104" t="s">
        <v>8</v>
      </c>
      <c r="C21" s="104">
        <v>0</v>
      </c>
      <c r="D21" s="105">
        <v>0</v>
      </c>
      <c r="E21" s="105">
        <f>+Marzo!F20+Marzo!F21+Marzo!F22</f>
        <v>0</v>
      </c>
      <c r="F21" s="105">
        <v>0</v>
      </c>
      <c r="G21" s="105">
        <v>119000</v>
      </c>
      <c r="H21" s="105">
        <v>0</v>
      </c>
      <c r="I21" s="105"/>
      <c r="J21" s="105"/>
      <c r="K21" s="105"/>
      <c r="L21" s="105"/>
      <c r="M21" s="105"/>
      <c r="N21" s="105"/>
      <c r="O21" s="103">
        <f t="shared" si="0"/>
        <v>119000</v>
      </c>
      <c r="P21" s="112"/>
      <c r="Q21" s="74"/>
      <c r="R21" s="74"/>
    </row>
    <row r="22" spans="2:18" ht="15.6">
      <c r="B22" s="104" t="s">
        <v>24</v>
      </c>
      <c r="C22" s="104">
        <v>0</v>
      </c>
      <c r="D22" s="105">
        <f>+Febrero!G18</f>
        <v>0</v>
      </c>
      <c r="E22" s="105">
        <v>0</v>
      </c>
      <c r="F22" s="105">
        <v>0</v>
      </c>
      <c r="G22" s="105">
        <v>0</v>
      </c>
      <c r="H22" s="105">
        <v>0</v>
      </c>
      <c r="I22" s="105"/>
      <c r="J22" s="105"/>
      <c r="K22" s="105"/>
      <c r="L22" s="105"/>
      <c r="M22" s="105"/>
      <c r="N22" s="105"/>
      <c r="O22" s="103">
        <f t="shared" si="0"/>
        <v>0</v>
      </c>
      <c r="P22" s="112"/>
      <c r="Q22" s="74"/>
      <c r="R22" s="74"/>
    </row>
    <row r="23" spans="2:18" ht="15.6">
      <c r="B23" s="104" t="s">
        <v>25</v>
      </c>
      <c r="C23" s="104">
        <v>0</v>
      </c>
      <c r="D23" s="104">
        <v>0</v>
      </c>
      <c r="E23" s="105">
        <v>77050</v>
      </c>
      <c r="F23" s="105">
        <v>0</v>
      </c>
      <c r="G23" s="105">
        <v>0</v>
      </c>
      <c r="H23" s="105">
        <v>285527</v>
      </c>
      <c r="I23" s="105"/>
      <c r="J23" s="105"/>
      <c r="K23" s="105"/>
      <c r="L23" s="105"/>
      <c r="M23" s="105"/>
      <c r="N23" s="105"/>
      <c r="O23" s="103">
        <f t="shared" si="0"/>
        <v>362577</v>
      </c>
      <c r="P23" s="112"/>
      <c r="Q23" s="74"/>
      <c r="R23" s="74"/>
    </row>
    <row r="24" spans="2:18" ht="15.6">
      <c r="B24" s="104" t="s">
        <v>9</v>
      </c>
      <c r="C24" s="105">
        <f>+Enero!G24</f>
        <v>0</v>
      </c>
      <c r="D24" s="105">
        <f>+Febrero!G19+Febrero!G20+Febrero!G21+Febrero!G22+Febrero!G23</f>
        <v>0</v>
      </c>
      <c r="E24" s="105">
        <v>577581</v>
      </c>
      <c r="F24" s="105">
        <v>53800</v>
      </c>
      <c r="G24" s="105">
        <v>571493</v>
      </c>
      <c r="H24" s="105">
        <v>0</v>
      </c>
      <c r="I24" s="105"/>
      <c r="J24" s="105"/>
      <c r="K24" s="105"/>
      <c r="L24" s="105"/>
      <c r="M24" s="105"/>
      <c r="N24" s="105"/>
      <c r="O24" s="103">
        <f t="shared" si="0"/>
        <v>1202874</v>
      </c>
      <c r="P24" s="112"/>
      <c r="Q24" s="74"/>
      <c r="R24" s="74"/>
    </row>
    <row r="25" spans="2:18" ht="15.6">
      <c r="B25" s="104" t="s">
        <v>250</v>
      </c>
      <c r="C25" s="105">
        <f>+Enero!G25</f>
        <v>0</v>
      </c>
      <c r="D25" s="105">
        <f>+Febrero!G24</f>
        <v>0</v>
      </c>
      <c r="E25" s="105">
        <f>+Marzo!F27</f>
        <v>0</v>
      </c>
      <c r="F25" s="105">
        <v>66134</v>
      </c>
      <c r="G25" s="105">
        <v>0</v>
      </c>
      <c r="H25" s="105">
        <v>0</v>
      </c>
      <c r="I25" s="105"/>
      <c r="J25" s="105"/>
      <c r="K25" s="105"/>
      <c r="L25" s="105"/>
      <c r="M25" s="105"/>
      <c r="N25" s="105"/>
      <c r="O25" s="103">
        <f t="shared" si="0"/>
        <v>66134</v>
      </c>
      <c r="P25" s="112"/>
      <c r="Q25" s="74"/>
      <c r="R25" s="74"/>
    </row>
    <row r="26" spans="2:18" ht="15.6">
      <c r="B26" s="107" t="s">
        <v>399</v>
      </c>
      <c r="C26" s="103">
        <f>SUM(C11:C25)</f>
        <v>164979</v>
      </c>
      <c r="D26" s="103">
        <f t="shared" ref="D26:H26" si="1">SUM(D11:D25)</f>
        <v>1990073</v>
      </c>
      <c r="E26" s="103">
        <f t="shared" si="1"/>
        <v>4275312</v>
      </c>
      <c r="F26" s="103">
        <f t="shared" si="1"/>
        <v>1085168</v>
      </c>
      <c r="G26" s="103">
        <f t="shared" si="1"/>
        <v>8608665</v>
      </c>
      <c r="H26" s="103">
        <f t="shared" si="1"/>
        <v>1784312</v>
      </c>
      <c r="I26" s="103">
        <f>SUM(I11:I25)</f>
        <v>0</v>
      </c>
      <c r="J26" s="103">
        <f t="shared" ref="J26:N26" si="2">SUM(J11:J25)</f>
        <v>0</v>
      </c>
      <c r="K26" s="103">
        <f t="shared" si="2"/>
        <v>0</v>
      </c>
      <c r="L26" s="103">
        <f t="shared" si="2"/>
        <v>0</v>
      </c>
      <c r="M26" s="103">
        <f t="shared" si="2"/>
        <v>0</v>
      </c>
      <c r="N26" s="103">
        <f t="shared" si="2"/>
        <v>0</v>
      </c>
      <c r="O26" s="103">
        <f t="shared" si="0"/>
        <v>17908509</v>
      </c>
      <c r="P26" s="112"/>
      <c r="Q26" s="74"/>
      <c r="R26" s="74"/>
    </row>
    <row r="27" spans="2:18" ht="15.6">
      <c r="B27" s="108" t="s">
        <v>400</v>
      </c>
      <c r="C27" s="110">
        <f>+C9+C26</f>
        <v>1349390</v>
      </c>
      <c r="D27" s="110">
        <f t="shared" ref="D27:O27" si="3">+D9+D26</f>
        <v>6954351</v>
      </c>
      <c r="E27" s="110">
        <f t="shared" si="3"/>
        <v>5257424</v>
      </c>
      <c r="F27" s="110">
        <f t="shared" si="3"/>
        <v>3168049</v>
      </c>
      <c r="G27" s="110">
        <f t="shared" ref="G27:H27" si="4">+G9+G26</f>
        <v>9058261</v>
      </c>
      <c r="H27" s="110">
        <f t="shared" si="4"/>
        <v>3250189</v>
      </c>
      <c r="I27" s="110">
        <f t="shared" ref="I27:N27" si="5">+I9+I26</f>
        <v>0</v>
      </c>
      <c r="J27" s="110">
        <f t="shared" si="5"/>
        <v>0</v>
      </c>
      <c r="K27" s="110">
        <f t="shared" si="5"/>
        <v>0</v>
      </c>
      <c r="L27" s="110">
        <f t="shared" si="5"/>
        <v>0</v>
      </c>
      <c r="M27" s="110">
        <f t="shared" si="5"/>
        <v>0</v>
      </c>
      <c r="N27" s="110">
        <f t="shared" si="5"/>
        <v>0</v>
      </c>
      <c r="O27" s="110">
        <f t="shared" si="3"/>
        <v>29037664</v>
      </c>
      <c r="P27" s="112"/>
      <c r="Q27" s="74"/>
      <c r="R27" s="74"/>
    </row>
    <row r="28" spans="2:18" ht="15.6">
      <c r="B28" s="109" t="s">
        <v>401</v>
      </c>
      <c r="C28" s="111">
        <f>+C26/C27</f>
        <v>0.12226191093753473</v>
      </c>
      <c r="D28" s="111">
        <f>+D26/D27</f>
        <v>0.28616228890373813</v>
      </c>
      <c r="E28" s="111">
        <f t="shared" ref="E28:O28" si="6">+E26/E27</f>
        <v>0.81319520738673545</v>
      </c>
      <c r="F28" s="111">
        <f t="shared" si="6"/>
        <v>0.34253510599110054</v>
      </c>
      <c r="G28" s="111">
        <f t="shared" ref="G28:H28" si="7">+G26/G27</f>
        <v>0.95036619059662775</v>
      </c>
      <c r="H28" s="111">
        <f t="shared" si="7"/>
        <v>0.54898715120874508</v>
      </c>
      <c r="I28" s="111" t="e">
        <f t="shared" ref="I28:N28" si="8">+I26/I27</f>
        <v>#DIV/0!</v>
      </c>
      <c r="J28" s="111" t="e">
        <f t="shared" si="8"/>
        <v>#DIV/0!</v>
      </c>
      <c r="K28" s="111" t="e">
        <f t="shared" si="8"/>
        <v>#DIV/0!</v>
      </c>
      <c r="L28" s="111" t="e">
        <f t="shared" si="8"/>
        <v>#DIV/0!</v>
      </c>
      <c r="M28" s="111" t="e">
        <f t="shared" si="8"/>
        <v>#DIV/0!</v>
      </c>
      <c r="N28" s="111" t="e">
        <f t="shared" si="8"/>
        <v>#DIV/0!</v>
      </c>
      <c r="O28" s="111">
        <f t="shared" si="6"/>
        <v>0.61673380475784834</v>
      </c>
      <c r="P28" s="112"/>
      <c r="Q28" s="74"/>
      <c r="R28" s="74"/>
    </row>
    <row r="29" spans="2:18" ht="16.8"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74"/>
      <c r="Q29" s="74"/>
      <c r="R29" s="74"/>
    </row>
    <row r="30" spans="2:18" ht="16.8">
      <c r="B30" s="76" t="s">
        <v>396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4"/>
      <c r="Q30" s="74"/>
      <c r="R30" s="74"/>
    </row>
    <row r="31" spans="2:18" ht="16.8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4"/>
      <c r="Q31" s="74"/>
      <c r="R31" s="74"/>
    </row>
    <row r="32" spans="2:18" ht="16.8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</sheetData>
  <mergeCells count="3">
    <mergeCell ref="B3:R3"/>
    <mergeCell ref="B4:E4"/>
    <mergeCell ref="B5:D5"/>
  </mergeCells>
  <pageMargins left="0.7" right="0.7" top="0.75" bottom="0.75" header="0.3" footer="0.3"/>
  <pageSetup paperSize="1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G369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33" sqref="E33"/>
    </sheetView>
  </sheetViews>
  <sheetFormatPr baseColWidth="10" defaultRowHeight="13.2"/>
  <cols>
    <col min="4" max="4" width="11.44140625" style="97"/>
    <col min="5" max="5" width="65.5546875" customWidth="1"/>
    <col min="6" max="6" width="11.44140625" style="62"/>
  </cols>
  <sheetData>
    <row r="5" spans="1:7" ht="13.8">
      <c r="A5" s="63" t="s">
        <v>327</v>
      </c>
      <c r="B5" s="63" t="s">
        <v>1</v>
      </c>
      <c r="C5" s="63" t="s">
        <v>2</v>
      </c>
      <c r="D5" s="65" t="s">
        <v>251</v>
      </c>
      <c r="E5" s="63" t="s">
        <v>3</v>
      </c>
      <c r="F5" s="64" t="s">
        <v>4</v>
      </c>
    </row>
    <row r="6" spans="1:7">
      <c r="A6" t="str">
        <f t="shared" ref="A6:A69" si="0">IF(ISBLANK(C6),"",INDEX(AREA,MATCH(C6,REGIÓN,0)))</f>
        <v>SEREMIS</v>
      </c>
      <c r="B6" t="s">
        <v>5</v>
      </c>
      <c r="C6" t="s">
        <v>248</v>
      </c>
      <c r="D6" s="97" t="str">
        <f t="shared" ref="D6:D69" si="1">IF(ISBLANK(C6),"",INDEX(CÓDIGO_REGION,MATCH(C6,REGIÓN,0)))</f>
        <v>5</v>
      </c>
      <c r="E6" t="s">
        <v>52</v>
      </c>
      <c r="F6" s="62">
        <v>182020</v>
      </c>
    </row>
    <row r="7" spans="1:7">
      <c r="A7" t="str">
        <f t="shared" si="0"/>
        <v>SEREMIS</v>
      </c>
      <c r="B7" t="s">
        <v>5</v>
      </c>
      <c r="C7" t="s">
        <v>14</v>
      </c>
      <c r="D7" s="97" t="str">
        <f t="shared" si="1"/>
        <v>7</v>
      </c>
      <c r="E7" t="s">
        <v>60</v>
      </c>
      <c r="F7" s="62">
        <v>71329</v>
      </c>
    </row>
    <row r="8" spans="1:7">
      <c r="A8" t="str">
        <f t="shared" si="0"/>
        <v>SEREMIS</v>
      </c>
      <c r="B8" t="s">
        <v>5</v>
      </c>
      <c r="C8" t="s">
        <v>6</v>
      </c>
      <c r="D8" s="97" t="str">
        <f t="shared" si="1"/>
        <v>8</v>
      </c>
      <c r="E8" t="s">
        <v>61</v>
      </c>
      <c r="F8" s="62">
        <v>98960</v>
      </c>
    </row>
    <row r="9" spans="1:7">
      <c r="A9" t="str">
        <f t="shared" si="0"/>
        <v>SEREMIS</v>
      </c>
      <c r="B9" t="s">
        <v>5</v>
      </c>
      <c r="C9" t="s">
        <v>15</v>
      </c>
      <c r="D9" s="97" t="str">
        <f t="shared" si="1"/>
        <v>9</v>
      </c>
      <c r="E9" t="s">
        <v>62</v>
      </c>
      <c r="F9" s="62">
        <v>120000</v>
      </c>
    </row>
    <row r="10" spans="1:7">
      <c r="A10" t="str">
        <f t="shared" si="0"/>
        <v>SEREMIS</v>
      </c>
      <c r="B10" t="s">
        <v>5</v>
      </c>
      <c r="C10" t="s">
        <v>8</v>
      </c>
      <c r="D10" s="97" t="str">
        <f t="shared" si="1"/>
        <v>11</v>
      </c>
      <c r="E10" t="s">
        <v>63</v>
      </c>
      <c r="F10" s="62">
        <v>17501</v>
      </c>
    </row>
    <row r="11" spans="1:7">
      <c r="A11" t="str">
        <f t="shared" si="0"/>
        <v>SEREMIS</v>
      </c>
      <c r="B11" t="s">
        <v>5</v>
      </c>
      <c r="C11" t="s">
        <v>25</v>
      </c>
      <c r="D11" s="97" t="str">
        <f t="shared" si="1"/>
        <v>13</v>
      </c>
      <c r="E11" t="s">
        <v>64</v>
      </c>
      <c r="F11" s="62">
        <v>3283086</v>
      </c>
    </row>
    <row r="12" spans="1:7">
      <c r="A12" t="str">
        <f t="shared" si="0"/>
        <v>SEREMIS</v>
      </c>
      <c r="B12" t="s">
        <v>5</v>
      </c>
      <c r="C12" t="s">
        <v>9</v>
      </c>
      <c r="D12" s="97" t="str">
        <f t="shared" si="1"/>
        <v>15</v>
      </c>
      <c r="E12" t="s">
        <v>65</v>
      </c>
      <c r="F12" s="62">
        <v>95900</v>
      </c>
    </row>
    <row r="13" spans="1:7">
      <c r="A13" t="str">
        <f t="shared" si="0"/>
        <v>NIVEL CENTRAL</v>
      </c>
      <c r="B13" t="s">
        <v>5</v>
      </c>
      <c r="C13" t="s">
        <v>10</v>
      </c>
      <c r="D13" s="97" t="str">
        <f t="shared" si="1"/>
        <v>14</v>
      </c>
      <c r="E13" t="s">
        <v>66</v>
      </c>
      <c r="F13" s="62">
        <v>609813</v>
      </c>
      <c r="G13" s="62"/>
    </row>
    <row r="14" spans="1:7">
      <c r="A14" t="str">
        <f t="shared" si="0"/>
        <v>SEREMIS</v>
      </c>
      <c r="B14" t="s">
        <v>13</v>
      </c>
      <c r="C14" t="s">
        <v>248</v>
      </c>
      <c r="D14" s="97" t="str">
        <f t="shared" si="1"/>
        <v>5</v>
      </c>
      <c r="E14" t="s">
        <v>67</v>
      </c>
      <c r="F14" s="62">
        <v>189021</v>
      </c>
    </row>
    <row r="15" spans="1:7">
      <c r="A15" t="str">
        <f t="shared" si="0"/>
        <v>SEREMIS</v>
      </c>
      <c r="B15" t="s">
        <v>13</v>
      </c>
      <c r="C15" t="s">
        <v>50</v>
      </c>
      <c r="D15" s="97" t="str">
        <f t="shared" si="1"/>
        <v>6</v>
      </c>
      <c r="E15" t="s">
        <v>68</v>
      </c>
      <c r="F15" s="62">
        <v>258895</v>
      </c>
    </row>
    <row r="16" spans="1:7">
      <c r="A16" t="str">
        <f t="shared" si="0"/>
        <v>SEREMIS</v>
      </c>
      <c r="B16" t="s">
        <v>13</v>
      </c>
      <c r="C16" t="s">
        <v>6</v>
      </c>
      <c r="D16" s="97" t="str">
        <f t="shared" si="1"/>
        <v>8</v>
      </c>
      <c r="E16" t="s">
        <v>69</v>
      </c>
      <c r="F16" s="62">
        <v>119119</v>
      </c>
    </row>
    <row r="17" spans="1:6">
      <c r="A17" t="str">
        <f t="shared" si="0"/>
        <v>SEREMIS</v>
      </c>
      <c r="B17" t="s">
        <v>13</v>
      </c>
      <c r="C17" t="s">
        <v>15</v>
      </c>
      <c r="D17" s="97" t="str">
        <f t="shared" si="1"/>
        <v>9</v>
      </c>
      <c r="E17" t="s">
        <v>70</v>
      </c>
      <c r="F17" s="62">
        <v>141295</v>
      </c>
    </row>
    <row r="18" spans="1:6">
      <c r="A18" t="str">
        <f t="shared" si="0"/>
        <v>SEREMIS</v>
      </c>
      <c r="B18" t="s">
        <v>13</v>
      </c>
      <c r="C18" t="s">
        <v>25</v>
      </c>
      <c r="D18" s="97" t="str">
        <f t="shared" si="1"/>
        <v>13</v>
      </c>
      <c r="E18" t="s">
        <v>71</v>
      </c>
      <c r="F18" s="62">
        <v>1887945</v>
      </c>
    </row>
    <row r="19" spans="1:6">
      <c r="A19" t="str">
        <f t="shared" si="0"/>
        <v>SEREMIS</v>
      </c>
      <c r="B19" t="s">
        <v>13</v>
      </c>
      <c r="C19" t="s">
        <v>25</v>
      </c>
      <c r="D19" s="97" t="str">
        <f t="shared" si="1"/>
        <v>13</v>
      </c>
      <c r="E19" t="s">
        <v>71</v>
      </c>
      <c r="F19" s="62">
        <v>880876</v>
      </c>
    </row>
    <row r="20" spans="1:6">
      <c r="A20" t="str">
        <f t="shared" si="0"/>
        <v>NIVEL CENTRAL</v>
      </c>
      <c r="B20" t="s">
        <v>13</v>
      </c>
      <c r="C20" t="s">
        <v>10</v>
      </c>
      <c r="D20" s="97" t="str">
        <f t="shared" si="1"/>
        <v>14</v>
      </c>
      <c r="E20" t="s">
        <v>72</v>
      </c>
      <c r="F20" s="62">
        <v>2939301</v>
      </c>
    </row>
    <row r="21" spans="1:6">
      <c r="A21" t="str">
        <f t="shared" si="0"/>
        <v>NIVEL CENTRAL</v>
      </c>
      <c r="B21" t="s">
        <v>13</v>
      </c>
      <c r="C21" t="s">
        <v>10</v>
      </c>
      <c r="D21" s="97" t="str">
        <f t="shared" si="1"/>
        <v>14</v>
      </c>
      <c r="E21" t="s">
        <v>73</v>
      </c>
      <c r="F21" s="62">
        <v>27889</v>
      </c>
    </row>
    <row r="22" spans="1:6">
      <c r="A22" t="str">
        <f t="shared" si="0"/>
        <v>NIVEL CENTRAL</v>
      </c>
      <c r="B22" t="s">
        <v>13</v>
      </c>
      <c r="C22" t="s">
        <v>10</v>
      </c>
      <c r="D22" s="97" t="str">
        <f t="shared" si="1"/>
        <v>14</v>
      </c>
      <c r="E22" t="s">
        <v>74</v>
      </c>
      <c r="F22" s="62">
        <v>137270</v>
      </c>
    </row>
    <row r="23" spans="1:6">
      <c r="A23" t="str">
        <f t="shared" si="0"/>
        <v>NIVEL CENTRAL</v>
      </c>
      <c r="B23" t="s">
        <v>13</v>
      </c>
      <c r="C23" t="s">
        <v>10</v>
      </c>
      <c r="D23" s="97" t="str">
        <f t="shared" si="1"/>
        <v>14</v>
      </c>
      <c r="E23" t="s">
        <v>75</v>
      </c>
      <c r="F23" s="62">
        <v>137270</v>
      </c>
    </row>
    <row r="24" spans="1:6">
      <c r="A24" t="str">
        <f t="shared" si="0"/>
        <v>NIVEL CENTRAL</v>
      </c>
      <c r="B24" t="s">
        <v>13</v>
      </c>
      <c r="C24" t="s">
        <v>10</v>
      </c>
      <c r="D24" s="97" t="str">
        <f t="shared" si="1"/>
        <v>14</v>
      </c>
      <c r="E24" t="s">
        <v>76</v>
      </c>
      <c r="F24" s="62">
        <v>216618</v>
      </c>
    </row>
    <row r="25" spans="1:6">
      <c r="A25" t="str">
        <f t="shared" si="0"/>
        <v>NIVEL CENTRAL</v>
      </c>
      <c r="B25" t="s">
        <v>13</v>
      </c>
      <c r="C25" t="s">
        <v>10</v>
      </c>
      <c r="D25" s="97" t="str">
        <f t="shared" si="1"/>
        <v>14</v>
      </c>
      <c r="E25" t="s">
        <v>76</v>
      </c>
      <c r="F25" s="62">
        <v>710825</v>
      </c>
    </row>
    <row r="26" spans="1:6">
      <c r="A26" t="str">
        <f t="shared" si="0"/>
        <v>NIVEL CENTRAL</v>
      </c>
      <c r="B26" t="s">
        <v>13</v>
      </c>
      <c r="C26" t="s">
        <v>10</v>
      </c>
      <c r="D26" s="97" t="str">
        <f t="shared" si="1"/>
        <v>14</v>
      </c>
      <c r="E26" t="s">
        <v>76</v>
      </c>
      <c r="F26" s="62">
        <v>216380</v>
      </c>
    </row>
    <row r="27" spans="1:6">
      <c r="A27" t="str">
        <f t="shared" si="0"/>
        <v>SEREMIS</v>
      </c>
      <c r="B27" t="s">
        <v>20</v>
      </c>
      <c r="C27" t="s">
        <v>98</v>
      </c>
      <c r="D27" s="97" t="str">
        <f t="shared" si="1"/>
        <v>1</v>
      </c>
      <c r="E27" t="s">
        <v>99</v>
      </c>
      <c r="F27" s="62">
        <v>138338</v>
      </c>
    </row>
    <row r="28" spans="1:6">
      <c r="A28" t="str">
        <f t="shared" si="0"/>
        <v>SEREMIS</v>
      </c>
      <c r="B28" t="s">
        <v>20</v>
      </c>
      <c r="C28" t="s">
        <v>50</v>
      </c>
      <c r="D28" s="97" t="str">
        <f t="shared" si="1"/>
        <v>6</v>
      </c>
      <c r="E28" t="s">
        <v>77</v>
      </c>
      <c r="F28" s="62">
        <v>342863</v>
      </c>
    </row>
    <row r="29" spans="1:6">
      <c r="A29" t="str">
        <f t="shared" si="0"/>
        <v>SEREMIS</v>
      </c>
      <c r="B29" t="s">
        <v>20</v>
      </c>
      <c r="C29" t="s">
        <v>14</v>
      </c>
      <c r="D29" s="97" t="str">
        <f t="shared" si="1"/>
        <v>7</v>
      </c>
      <c r="E29" t="s">
        <v>78</v>
      </c>
      <c r="F29" s="62">
        <v>566059</v>
      </c>
    </row>
    <row r="30" spans="1:6">
      <c r="A30" t="str">
        <f t="shared" si="0"/>
        <v>SEREMIS</v>
      </c>
      <c r="B30" t="s">
        <v>20</v>
      </c>
      <c r="C30" t="s">
        <v>14</v>
      </c>
      <c r="D30" s="97" t="str">
        <f t="shared" si="1"/>
        <v>7</v>
      </c>
      <c r="E30" t="s">
        <v>78</v>
      </c>
      <c r="F30" s="62">
        <v>877554</v>
      </c>
    </row>
    <row r="31" spans="1:6">
      <c r="A31" t="str">
        <f t="shared" si="0"/>
        <v>SEREMIS</v>
      </c>
      <c r="B31" t="s">
        <v>20</v>
      </c>
      <c r="C31" t="s">
        <v>14</v>
      </c>
      <c r="D31" s="97" t="str">
        <f t="shared" si="1"/>
        <v>7</v>
      </c>
      <c r="E31" t="s">
        <v>96</v>
      </c>
      <c r="F31" s="62">
        <v>841949</v>
      </c>
    </row>
    <row r="32" spans="1:6">
      <c r="A32" t="str">
        <f t="shared" si="0"/>
        <v>SEREMIS</v>
      </c>
      <c r="B32" t="s">
        <v>20</v>
      </c>
      <c r="C32" t="s">
        <v>6</v>
      </c>
      <c r="D32" s="97" t="str">
        <f t="shared" si="1"/>
        <v>8</v>
      </c>
      <c r="E32" t="s">
        <v>79</v>
      </c>
      <c r="F32" s="62">
        <v>38580</v>
      </c>
    </row>
    <row r="33" spans="1:6">
      <c r="A33" t="str">
        <f t="shared" si="0"/>
        <v>SEREMIS</v>
      </c>
      <c r="B33" t="s">
        <v>20</v>
      </c>
      <c r="C33" t="s">
        <v>6</v>
      </c>
      <c r="D33" s="97" t="str">
        <f t="shared" si="1"/>
        <v>8</v>
      </c>
      <c r="E33" t="s">
        <v>80</v>
      </c>
      <c r="F33" s="62">
        <v>9645</v>
      </c>
    </row>
    <row r="34" spans="1:6">
      <c r="A34" t="str">
        <f t="shared" si="0"/>
        <v>SEREMIS</v>
      </c>
      <c r="B34" t="s">
        <v>20</v>
      </c>
      <c r="C34" t="s">
        <v>6</v>
      </c>
      <c r="D34" s="97" t="str">
        <f t="shared" si="1"/>
        <v>8</v>
      </c>
      <c r="E34" t="s">
        <v>81</v>
      </c>
      <c r="F34" s="62">
        <v>19290</v>
      </c>
    </row>
    <row r="35" spans="1:6">
      <c r="A35" t="str">
        <f t="shared" si="0"/>
        <v>SEREMIS</v>
      </c>
      <c r="B35" t="s">
        <v>20</v>
      </c>
      <c r="C35" t="s">
        <v>15</v>
      </c>
      <c r="D35" s="97" t="str">
        <f t="shared" si="1"/>
        <v>9</v>
      </c>
      <c r="E35" t="s">
        <v>82</v>
      </c>
      <c r="F35" s="62">
        <v>172131</v>
      </c>
    </row>
    <row r="36" spans="1:6">
      <c r="A36" t="str">
        <f t="shared" si="0"/>
        <v>SEREMIS</v>
      </c>
      <c r="B36" t="s">
        <v>20</v>
      </c>
      <c r="C36" t="s">
        <v>15</v>
      </c>
      <c r="D36" s="97" t="str">
        <f t="shared" si="1"/>
        <v>9</v>
      </c>
      <c r="E36" t="s">
        <v>82</v>
      </c>
      <c r="F36" s="62">
        <v>67715</v>
      </c>
    </row>
    <row r="37" spans="1:6">
      <c r="A37" t="str">
        <f t="shared" si="0"/>
        <v>SEREMIS</v>
      </c>
      <c r="B37" t="s">
        <v>20</v>
      </c>
      <c r="C37" t="s">
        <v>17</v>
      </c>
      <c r="D37" s="97" t="str">
        <f t="shared" si="1"/>
        <v>10</v>
      </c>
      <c r="E37" t="s">
        <v>83</v>
      </c>
      <c r="F37" s="62">
        <v>28560</v>
      </c>
    </row>
    <row r="38" spans="1:6">
      <c r="A38" t="str">
        <f t="shared" si="0"/>
        <v>SEREMIS</v>
      </c>
      <c r="B38" t="s">
        <v>20</v>
      </c>
      <c r="C38" t="s">
        <v>24</v>
      </c>
      <c r="D38" s="97" t="str">
        <f t="shared" si="1"/>
        <v>12</v>
      </c>
      <c r="E38" t="s">
        <v>84</v>
      </c>
      <c r="F38" s="62">
        <v>910350</v>
      </c>
    </row>
    <row r="39" spans="1:6">
      <c r="A39" t="str">
        <f t="shared" si="0"/>
        <v>SEREMIS</v>
      </c>
      <c r="B39" t="s">
        <v>20</v>
      </c>
      <c r="C39" t="s">
        <v>25</v>
      </c>
      <c r="D39" s="97" t="str">
        <f t="shared" si="1"/>
        <v>13</v>
      </c>
      <c r="E39" t="s">
        <v>85</v>
      </c>
      <c r="F39" s="62">
        <v>890729</v>
      </c>
    </row>
    <row r="40" spans="1:6">
      <c r="A40" t="str">
        <f t="shared" si="0"/>
        <v>SEREMIS</v>
      </c>
      <c r="B40" t="s">
        <v>20</v>
      </c>
      <c r="C40" t="s">
        <v>250</v>
      </c>
      <c r="D40" s="97" t="str">
        <f t="shared" si="1"/>
        <v>16</v>
      </c>
      <c r="E40" t="s">
        <v>86</v>
      </c>
      <c r="F40" s="62">
        <v>120023</v>
      </c>
    </row>
    <row r="41" spans="1:6">
      <c r="A41" t="str">
        <f t="shared" si="0"/>
        <v>NIVEL CENTRAL</v>
      </c>
      <c r="B41" t="s">
        <v>20</v>
      </c>
      <c r="C41" t="s">
        <v>10</v>
      </c>
      <c r="D41" s="97" t="str">
        <f t="shared" si="1"/>
        <v>14</v>
      </c>
      <c r="E41" t="s">
        <v>87</v>
      </c>
      <c r="F41" s="62">
        <v>103066</v>
      </c>
    </row>
    <row r="42" spans="1:6">
      <c r="A42" t="str">
        <f t="shared" si="0"/>
        <v>NIVEL CENTRAL</v>
      </c>
      <c r="B42" t="s">
        <v>20</v>
      </c>
      <c r="C42" t="s">
        <v>10</v>
      </c>
      <c r="D42" s="97" t="str">
        <f t="shared" si="1"/>
        <v>14</v>
      </c>
      <c r="E42" t="s">
        <v>88</v>
      </c>
      <c r="F42" s="62">
        <v>27975</v>
      </c>
    </row>
    <row r="43" spans="1:6">
      <c r="A43" t="str">
        <f t="shared" si="0"/>
        <v>NIVEL CENTRAL</v>
      </c>
      <c r="B43" t="s">
        <v>20</v>
      </c>
      <c r="C43" t="s">
        <v>10</v>
      </c>
      <c r="D43" s="97" t="str">
        <f t="shared" si="1"/>
        <v>14</v>
      </c>
      <c r="E43" t="s">
        <v>89</v>
      </c>
      <c r="F43" s="62">
        <v>1286899</v>
      </c>
    </row>
    <row r="44" spans="1:6">
      <c r="A44" t="str">
        <f t="shared" si="0"/>
        <v>NIVEL CENTRAL</v>
      </c>
      <c r="B44" t="s">
        <v>20</v>
      </c>
      <c r="C44" t="s">
        <v>10</v>
      </c>
      <c r="D44" s="97" t="str">
        <f t="shared" si="1"/>
        <v>14</v>
      </c>
      <c r="E44" t="s">
        <v>90</v>
      </c>
      <c r="F44" s="62">
        <v>1286901</v>
      </c>
    </row>
    <row r="45" spans="1:6">
      <c r="A45" t="str">
        <f t="shared" si="0"/>
        <v>NIVEL CENTRAL</v>
      </c>
      <c r="B45" t="s">
        <v>20</v>
      </c>
      <c r="C45" t="s">
        <v>10</v>
      </c>
      <c r="D45" s="97" t="str">
        <f t="shared" si="1"/>
        <v>14</v>
      </c>
      <c r="E45" t="s">
        <v>90</v>
      </c>
      <c r="F45" s="62">
        <v>1286899</v>
      </c>
    </row>
    <row r="46" spans="1:6">
      <c r="A46" t="str">
        <f t="shared" si="0"/>
        <v>NIVEL CENTRAL</v>
      </c>
      <c r="B46" t="s">
        <v>20</v>
      </c>
      <c r="C46" t="s">
        <v>10</v>
      </c>
      <c r="D46" s="97" t="str">
        <f t="shared" si="1"/>
        <v>14</v>
      </c>
      <c r="E46" t="s">
        <v>91</v>
      </c>
      <c r="F46" s="62">
        <v>1286899</v>
      </c>
    </row>
    <row r="47" spans="1:6">
      <c r="A47" t="str">
        <f t="shared" si="0"/>
        <v>NIVEL CENTRAL</v>
      </c>
      <c r="B47" t="s">
        <v>20</v>
      </c>
      <c r="C47" t="s">
        <v>10</v>
      </c>
      <c r="D47" s="97" t="str">
        <f t="shared" si="1"/>
        <v>14</v>
      </c>
      <c r="E47" t="s">
        <v>92</v>
      </c>
      <c r="F47" s="62">
        <v>1312639</v>
      </c>
    </row>
    <row r="48" spans="1:6">
      <c r="A48" t="str">
        <f t="shared" si="0"/>
        <v>NIVEL CENTRAL</v>
      </c>
      <c r="B48" t="s">
        <v>20</v>
      </c>
      <c r="C48" t="s">
        <v>10</v>
      </c>
      <c r="D48" s="97" t="str">
        <f t="shared" si="1"/>
        <v>14</v>
      </c>
      <c r="E48" t="s">
        <v>90</v>
      </c>
      <c r="F48" s="62">
        <v>1312639</v>
      </c>
    </row>
    <row r="49" spans="1:6">
      <c r="A49" t="str">
        <f t="shared" si="0"/>
        <v>NIVEL CENTRAL</v>
      </c>
      <c r="B49" t="s">
        <v>20</v>
      </c>
      <c r="C49" t="s">
        <v>10</v>
      </c>
      <c r="D49" s="97" t="str">
        <f t="shared" si="1"/>
        <v>14</v>
      </c>
      <c r="E49" t="s">
        <v>93</v>
      </c>
      <c r="F49" s="62">
        <v>148999</v>
      </c>
    </row>
    <row r="50" spans="1:6">
      <c r="A50" t="str">
        <f t="shared" si="0"/>
        <v>NIVEL CENTRAL</v>
      </c>
      <c r="B50" t="s">
        <v>20</v>
      </c>
      <c r="C50" t="s">
        <v>10</v>
      </c>
      <c r="D50" s="97" t="str">
        <f t="shared" si="1"/>
        <v>14</v>
      </c>
      <c r="E50" t="s">
        <v>93</v>
      </c>
      <c r="F50" s="62">
        <v>148999</v>
      </c>
    </row>
    <row r="51" spans="1:6">
      <c r="A51" t="str">
        <f t="shared" si="0"/>
        <v>NIVEL CENTRAL</v>
      </c>
      <c r="B51" t="s">
        <v>20</v>
      </c>
      <c r="C51" t="s">
        <v>10</v>
      </c>
      <c r="D51" s="97" t="str">
        <f t="shared" si="1"/>
        <v>14</v>
      </c>
      <c r="E51" t="s">
        <v>94</v>
      </c>
      <c r="F51" s="62">
        <v>148999</v>
      </c>
    </row>
    <row r="52" spans="1:6">
      <c r="A52" t="str">
        <f t="shared" si="0"/>
        <v>NIVEL CENTRAL</v>
      </c>
      <c r="B52" t="s">
        <v>20</v>
      </c>
      <c r="C52" t="s">
        <v>10</v>
      </c>
      <c r="D52" s="97" t="str">
        <f t="shared" si="1"/>
        <v>14</v>
      </c>
      <c r="E52" t="s">
        <v>95</v>
      </c>
      <c r="F52" s="62">
        <v>190341</v>
      </c>
    </row>
    <row r="53" spans="1:6">
      <c r="A53" t="str">
        <f t="shared" si="0"/>
        <v>NIVEL CENTRAL</v>
      </c>
      <c r="B53" t="s">
        <v>20</v>
      </c>
      <c r="C53" t="s">
        <v>10</v>
      </c>
      <c r="D53" s="97" t="str">
        <f t="shared" si="1"/>
        <v>14</v>
      </c>
      <c r="E53" t="s">
        <v>93</v>
      </c>
      <c r="F53" s="62">
        <v>37863</v>
      </c>
    </row>
    <row r="54" spans="1:6">
      <c r="A54" t="str">
        <f t="shared" si="0"/>
        <v>NIVEL CENTRAL</v>
      </c>
      <c r="B54" t="s">
        <v>20</v>
      </c>
      <c r="C54" t="s">
        <v>10</v>
      </c>
      <c r="D54" s="97" t="str">
        <f t="shared" si="1"/>
        <v>14</v>
      </c>
      <c r="E54" t="s">
        <v>93</v>
      </c>
      <c r="F54" s="62">
        <v>148999</v>
      </c>
    </row>
    <row r="55" spans="1:6">
      <c r="A55" t="str">
        <f t="shared" si="0"/>
        <v>NIVEL CENTRAL</v>
      </c>
      <c r="B55" t="s">
        <v>20</v>
      </c>
      <c r="C55" t="s">
        <v>10</v>
      </c>
      <c r="D55" s="97" t="str">
        <f t="shared" si="1"/>
        <v>14</v>
      </c>
      <c r="E55" t="s">
        <v>100</v>
      </c>
      <c r="F55" s="62">
        <v>3010260</v>
      </c>
    </row>
    <row r="56" spans="1:6">
      <c r="A56" t="str">
        <f t="shared" si="0"/>
        <v>SEREMIS</v>
      </c>
      <c r="B56" t="s">
        <v>23</v>
      </c>
      <c r="C56" t="s">
        <v>98</v>
      </c>
      <c r="D56" s="97" t="str">
        <f t="shared" si="1"/>
        <v>1</v>
      </c>
      <c r="E56" t="s">
        <v>151</v>
      </c>
      <c r="F56" s="62">
        <v>302692</v>
      </c>
    </row>
    <row r="57" spans="1:6">
      <c r="A57" t="str">
        <f t="shared" si="0"/>
        <v>SEREMIS</v>
      </c>
      <c r="B57" t="s">
        <v>23</v>
      </c>
      <c r="C57" t="s">
        <v>14</v>
      </c>
      <c r="D57" s="97" t="str">
        <f t="shared" si="1"/>
        <v>7</v>
      </c>
      <c r="E57" t="s">
        <v>152</v>
      </c>
      <c r="F57" s="62">
        <v>472763</v>
      </c>
    </row>
    <row r="58" spans="1:6">
      <c r="A58" t="str">
        <f t="shared" si="0"/>
        <v>SEREMIS</v>
      </c>
      <c r="B58" t="s">
        <v>23</v>
      </c>
      <c r="C58" t="s">
        <v>14</v>
      </c>
      <c r="D58" s="97" t="str">
        <f t="shared" si="1"/>
        <v>7</v>
      </c>
      <c r="E58" t="s">
        <v>153</v>
      </c>
      <c r="F58" s="62">
        <v>604615</v>
      </c>
    </row>
    <row r="59" spans="1:6">
      <c r="A59" t="str">
        <f t="shared" si="0"/>
        <v>SEREMIS</v>
      </c>
      <c r="B59" t="s">
        <v>23</v>
      </c>
      <c r="C59" t="s">
        <v>6</v>
      </c>
      <c r="D59" s="97" t="str">
        <f t="shared" si="1"/>
        <v>8</v>
      </c>
      <c r="E59" t="s">
        <v>154</v>
      </c>
      <c r="F59" s="62">
        <v>86805</v>
      </c>
    </row>
    <row r="60" spans="1:6">
      <c r="A60" t="str">
        <f t="shared" si="0"/>
        <v>SEREMIS</v>
      </c>
      <c r="B60" t="s">
        <v>23</v>
      </c>
      <c r="C60" t="s">
        <v>15</v>
      </c>
      <c r="D60" s="97" t="str">
        <f t="shared" si="1"/>
        <v>9</v>
      </c>
      <c r="E60" t="s">
        <v>155</v>
      </c>
      <c r="F60" s="62">
        <v>168343</v>
      </c>
    </row>
    <row r="61" spans="1:6">
      <c r="A61" t="str">
        <f t="shared" si="0"/>
        <v>SEREMIS</v>
      </c>
      <c r="B61" t="s">
        <v>23</v>
      </c>
      <c r="C61" t="s">
        <v>15</v>
      </c>
      <c r="D61" s="97" t="str">
        <f t="shared" si="1"/>
        <v>9</v>
      </c>
      <c r="E61" t="s">
        <v>156</v>
      </c>
      <c r="F61" s="62">
        <v>300000</v>
      </c>
    </row>
    <row r="62" spans="1:6">
      <c r="A62" t="str">
        <f t="shared" si="0"/>
        <v>SEREMIS</v>
      </c>
      <c r="B62" t="s">
        <v>23</v>
      </c>
      <c r="C62" t="s">
        <v>17</v>
      </c>
      <c r="D62" s="97" t="str">
        <f t="shared" si="1"/>
        <v>10</v>
      </c>
      <c r="E62" t="s">
        <v>157</v>
      </c>
      <c r="F62" s="62">
        <v>30345</v>
      </c>
    </row>
    <row r="63" spans="1:6">
      <c r="A63" t="str">
        <f t="shared" si="0"/>
        <v>SEREMIS</v>
      </c>
      <c r="B63" t="s">
        <v>23</v>
      </c>
      <c r="C63" t="s">
        <v>9</v>
      </c>
      <c r="D63" s="97" t="str">
        <f t="shared" si="1"/>
        <v>15</v>
      </c>
      <c r="E63" t="s">
        <v>158</v>
      </c>
      <c r="F63" s="62">
        <v>27913</v>
      </c>
    </row>
    <row r="64" spans="1:6">
      <c r="A64" t="str">
        <f t="shared" si="0"/>
        <v>NIVEL CENTRAL</v>
      </c>
      <c r="B64" t="s">
        <v>23</v>
      </c>
      <c r="C64" t="s">
        <v>10</v>
      </c>
      <c r="D64" s="97" t="str">
        <f t="shared" si="1"/>
        <v>14</v>
      </c>
      <c r="E64" t="s">
        <v>159</v>
      </c>
      <c r="F64" s="62">
        <v>52408</v>
      </c>
    </row>
    <row r="65" spans="1:6">
      <c r="A65" t="str">
        <f t="shared" si="0"/>
        <v>NIVEL CENTRAL</v>
      </c>
      <c r="B65" t="s">
        <v>23</v>
      </c>
      <c r="C65" t="s">
        <v>10</v>
      </c>
      <c r="D65" s="97" t="str">
        <f t="shared" si="1"/>
        <v>14</v>
      </c>
      <c r="E65" t="s">
        <v>159</v>
      </c>
      <c r="F65" s="62">
        <v>555521</v>
      </c>
    </row>
    <row r="66" spans="1:6">
      <c r="A66" t="str">
        <f t="shared" si="0"/>
        <v>NIVEL CENTRAL</v>
      </c>
      <c r="B66" t="s">
        <v>23</v>
      </c>
      <c r="C66" t="s">
        <v>10</v>
      </c>
      <c r="D66" s="97" t="str">
        <f t="shared" si="1"/>
        <v>14</v>
      </c>
      <c r="E66" t="s">
        <v>159</v>
      </c>
      <c r="F66" s="62">
        <v>359865</v>
      </c>
    </row>
    <row r="67" spans="1:6">
      <c r="A67" t="str">
        <f t="shared" si="0"/>
        <v>NIVEL CENTRAL</v>
      </c>
      <c r="B67" t="s">
        <v>23</v>
      </c>
      <c r="C67" t="s">
        <v>10</v>
      </c>
      <c r="D67" s="97" t="str">
        <f t="shared" si="1"/>
        <v>14</v>
      </c>
      <c r="E67" t="s">
        <v>160</v>
      </c>
      <c r="F67" s="62">
        <v>1574843</v>
      </c>
    </row>
    <row r="68" spans="1:6">
      <c r="A68" t="str">
        <f t="shared" si="0"/>
        <v>NIVEL CENTRAL</v>
      </c>
      <c r="B68" t="s">
        <v>23</v>
      </c>
      <c r="C68" t="s">
        <v>10</v>
      </c>
      <c r="D68" s="97" t="str">
        <f t="shared" si="1"/>
        <v>14</v>
      </c>
      <c r="E68" t="s">
        <v>161</v>
      </c>
      <c r="F68" s="62">
        <v>41226</v>
      </c>
    </row>
    <row r="69" spans="1:6">
      <c r="A69" t="str">
        <f t="shared" si="0"/>
        <v>NIVEL CENTRAL</v>
      </c>
      <c r="B69" t="s">
        <v>23</v>
      </c>
      <c r="C69" t="s">
        <v>10</v>
      </c>
      <c r="D69" s="97" t="str">
        <f t="shared" si="1"/>
        <v>14</v>
      </c>
      <c r="E69" t="s">
        <v>162</v>
      </c>
      <c r="F69" s="62">
        <v>28092</v>
      </c>
    </row>
    <row r="70" spans="1:6">
      <c r="A70" t="str">
        <f t="shared" ref="A70:A133" si="2">IF(ISBLANK(C70),"",INDEX(AREA,MATCH(C70,REGIÓN,0)))</f>
        <v>NIVEL CENTRAL</v>
      </c>
      <c r="B70" t="s">
        <v>23</v>
      </c>
      <c r="C70" t="s">
        <v>10</v>
      </c>
      <c r="D70" s="97" t="str">
        <f t="shared" ref="D70:D133" si="3">IF(ISBLANK(C70),"",INDEX(CÓDIGO_REGION,MATCH(C70,REGIÓN,0)))</f>
        <v>14</v>
      </c>
      <c r="E70" t="s">
        <v>163</v>
      </c>
      <c r="F70" s="62">
        <v>442729</v>
      </c>
    </row>
    <row r="71" spans="1:6">
      <c r="A71" t="str">
        <f t="shared" si="2"/>
        <v>NIVEL CENTRAL</v>
      </c>
      <c r="B71" t="s">
        <v>23</v>
      </c>
      <c r="C71" t="s">
        <v>10</v>
      </c>
      <c r="D71" s="97" t="str">
        <f t="shared" si="3"/>
        <v>14</v>
      </c>
      <c r="E71" t="s">
        <v>164</v>
      </c>
      <c r="F71" s="62">
        <v>71558</v>
      </c>
    </row>
    <row r="72" spans="1:6">
      <c r="A72" t="str">
        <f t="shared" si="2"/>
        <v>SEREMIS</v>
      </c>
      <c r="B72" t="s">
        <v>51</v>
      </c>
      <c r="C72" t="s">
        <v>98</v>
      </c>
      <c r="D72" s="97" t="str">
        <f t="shared" si="3"/>
        <v>1</v>
      </c>
      <c r="E72" t="s">
        <v>129</v>
      </c>
      <c r="F72" s="62">
        <v>155747</v>
      </c>
    </row>
    <row r="73" spans="1:6">
      <c r="A73" t="str">
        <f t="shared" si="2"/>
        <v>SEREMIS</v>
      </c>
      <c r="B73" t="s">
        <v>51</v>
      </c>
      <c r="C73" t="s">
        <v>102</v>
      </c>
      <c r="D73" s="97" t="str">
        <f t="shared" si="3"/>
        <v>4</v>
      </c>
      <c r="E73" t="s">
        <v>130</v>
      </c>
      <c r="F73" s="62">
        <v>495802</v>
      </c>
    </row>
    <row r="74" spans="1:6">
      <c r="A74" t="str">
        <f t="shared" si="2"/>
        <v>SEREMIS</v>
      </c>
      <c r="B74" t="s">
        <v>51</v>
      </c>
      <c r="C74" t="s">
        <v>50</v>
      </c>
      <c r="D74" s="97" t="str">
        <f t="shared" si="3"/>
        <v>6</v>
      </c>
      <c r="E74" t="s">
        <v>131</v>
      </c>
      <c r="F74" s="62">
        <v>124000</v>
      </c>
    </row>
    <row r="75" spans="1:6">
      <c r="A75" t="str">
        <f t="shared" si="2"/>
        <v>SEREMIS</v>
      </c>
      <c r="B75" t="s">
        <v>51</v>
      </c>
      <c r="C75" t="s">
        <v>50</v>
      </c>
      <c r="D75" s="97" t="str">
        <f t="shared" si="3"/>
        <v>6</v>
      </c>
      <c r="E75" t="s">
        <v>132</v>
      </c>
      <c r="F75" s="62">
        <v>83300</v>
      </c>
    </row>
    <row r="76" spans="1:6">
      <c r="A76" t="str">
        <f t="shared" si="2"/>
        <v>SEREMIS</v>
      </c>
      <c r="B76" t="s">
        <v>51</v>
      </c>
      <c r="C76" t="s">
        <v>14</v>
      </c>
      <c r="D76" s="97" t="str">
        <f t="shared" si="3"/>
        <v>7</v>
      </c>
      <c r="E76" t="s">
        <v>133</v>
      </c>
      <c r="F76" s="62">
        <v>717808</v>
      </c>
    </row>
    <row r="77" spans="1:6">
      <c r="A77" t="str">
        <f t="shared" si="2"/>
        <v>SEREMIS</v>
      </c>
      <c r="B77" t="s">
        <v>51</v>
      </c>
      <c r="C77" t="s">
        <v>14</v>
      </c>
      <c r="D77" s="97" t="str">
        <f t="shared" si="3"/>
        <v>7</v>
      </c>
      <c r="E77" t="s">
        <v>134</v>
      </c>
      <c r="F77" s="62">
        <v>412026</v>
      </c>
    </row>
    <row r="78" spans="1:6">
      <c r="A78" t="str">
        <f t="shared" si="2"/>
        <v>SEREMIS</v>
      </c>
      <c r="B78" t="s">
        <v>51</v>
      </c>
      <c r="C78" t="s">
        <v>6</v>
      </c>
      <c r="D78" s="97" t="str">
        <f t="shared" si="3"/>
        <v>8</v>
      </c>
      <c r="E78" t="s">
        <v>135</v>
      </c>
      <c r="F78" s="62">
        <v>24637</v>
      </c>
    </row>
    <row r="79" spans="1:6">
      <c r="A79" t="str">
        <f t="shared" si="2"/>
        <v>SEREMIS</v>
      </c>
      <c r="B79" t="s">
        <v>51</v>
      </c>
      <c r="C79" t="s">
        <v>6</v>
      </c>
      <c r="D79" s="97" t="str">
        <f t="shared" si="3"/>
        <v>8</v>
      </c>
      <c r="E79" t="s">
        <v>136</v>
      </c>
      <c r="F79" s="62">
        <v>94062</v>
      </c>
    </row>
    <row r="80" spans="1:6">
      <c r="A80" t="str">
        <f t="shared" si="2"/>
        <v>SEREMIS</v>
      </c>
      <c r="B80" t="s">
        <v>51</v>
      </c>
      <c r="C80" t="s">
        <v>6</v>
      </c>
      <c r="D80" s="97" t="str">
        <f t="shared" si="3"/>
        <v>8</v>
      </c>
      <c r="E80" t="s">
        <v>137</v>
      </c>
      <c r="F80" s="62">
        <v>19290</v>
      </c>
    </row>
    <row r="81" spans="1:6">
      <c r="A81" t="str">
        <f t="shared" si="2"/>
        <v>SEREMIS</v>
      </c>
      <c r="B81" t="s">
        <v>51</v>
      </c>
      <c r="C81" t="s">
        <v>15</v>
      </c>
      <c r="D81" s="97" t="str">
        <f t="shared" si="3"/>
        <v>9</v>
      </c>
      <c r="E81" t="s">
        <v>138</v>
      </c>
      <c r="F81" s="62">
        <v>200056</v>
      </c>
    </row>
    <row r="82" spans="1:6">
      <c r="A82" t="str">
        <f t="shared" si="2"/>
        <v>SEREMIS</v>
      </c>
      <c r="B82" t="s">
        <v>51</v>
      </c>
      <c r="C82" t="s">
        <v>15</v>
      </c>
      <c r="D82" s="97" t="str">
        <f t="shared" si="3"/>
        <v>9</v>
      </c>
      <c r="E82" t="s">
        <v>139</v>
      </c>
      <c r="F82" s="62">
        <v>29000</v>
      </c>
    </row>
    <row r="83" spans="1:6">
      <c r="A83" t="str">
        <f t="shared" si="2"/>
        <v>SEREMIS</v>
      </c>
      <c r="B83" t="s">
        <v>51</v>
      </c>
      <c r="C83" t="s">
        <v>15</v>
      </c>
      <c r="D83" s="97" t="str">
        <f t="shared" si="3"/>
        <v>9</v>
      </c>
      <c r="E83" t="s">
        <v>140</v>
      </c>
      <c r="F83" s="62">
        <v>27778</v>
      </c>
    </row>
    <row r="84" spans="1:6">
      <c r="A84" t="str">
        <f t="shared" si="2"/>
        <v>SEREMIS</v>
      </c>
      <c r="B84" t="s">
        <v>51</v>
      </c>
      <c r="C84" t="s">
        <v>17</v>
      </c>
      <c r="D84" s="97" t="str">
        <f t="shared" si="3"/>
        <v>10</v>
      </c>
      <c r="E84" t="s">
        <v>141</v>
      </c>
      <c r="F84" s="62">
        <v>10115</v>
      </c>
    </row>
    <row r="85" spans="1:6">
      <c r="A85" t="str">
        <f t="shared" si="2"/>
        <v>SEREMIS</v>
      </c>
      <c r="B85" t="s">
        <v>51</v>
      </c>
      <c r="C85" t="s">
        <v>17</v>
      </c>
      <c r="D85" s="97" t="str">
        <f t="shared" si="3"/>
        <v>10</v>
      </c>
      <c r="E85" t="s">
        <v>142</v>
      </c>
      <c r="F85" s="62">
        <v>10115</v>
      </c>
    </row>
    <row r="86" spans="1:6">
      <c r="A86" t="str">
        <f t="shared" si="2"/>
        <v>SEREMIS</v>
      </c>
      <c r="B86" t="s">
        <v>51</v>
      </c>
      <c r="C86" t="s">
        <v>8</v>
      </c>
      <c r="D86" s="97" t="str">
        <f t="shared" si="3"/>
        <v>11</v>
      </c>
      <c r="E86" t="s">
        <v>143</v>
      </c>
      <c r="F86" s="62">
        <v>19992</v>
      </c>
    </row>
    <row r="87" spans="1:6">
      <c r="A87" t="str">
        <f t="shared" si="2"/>
        <v>SEREMIS</v>
      </c>
      <c r="B87" t="s">
        <v>51</v>
      </c>
      <c r="C87" t="s">
        <v>8</v>
      </c>
      <c r="D87" s="97" t="str">
        <f t="shared" si="3"/>
        <v>11</v>
      </c>
      <c r="E87" t="s">
        <v>144</v>
      </c>
      <c r="F87" s="62">
        <v>16660</v>
      </c>
    </row>
    <row r="88" spans="1:6">
      <c r="A88" t="str">
        <f t="shared" si="2"/>
        <v>SEREMIS</v>
      </c>
      <c r="B88" t="s">
        <v>51</v>
      </c>
      <c r="C88" t="s">
        <v>9</v>
      </c>
      <c r="D88" s="97" t="str">
        <f t="shared" si="3"/>
        <v>15</v>
      </c>
      <c r="E88" t="s">
        <v>145</v>
      </c>
      <c r="F88" s="62">
        <v>41868</v>
      </c>
    </row>
    <row r="89" spans="1:6">
      <c r="A89" t="str">
        <f t="shared" si="2"/>
        <v>NIVEL CENTRAL</v>
      </c>
      <c r="B89" t="s">
        <v>51</v>
      </c>
      <c r="C89" t="s">
        <v>10</v>
      </c>
      <c r="D89" s="97" t="str">
        <f t="shared" si="3"/>
        <v>14</v>
      </c>
      <c r="E89" t="s">
        <v>146</v>
      </c>
      <c r="F89" s="62">
        <v>34968</v>
      </c>
    </row>
    <row r="90" spans="1:6">
      <c r="A90" t="str">
        <f t="shared" si="2"/>
        <v>NIVEL CENTRAL</v>
      </c>
      <c r="B90" t="s">
        <v>51</v>
      </c>
      <c r="C90" t="s">
        <v>10</v>
      </c>
      <c r="D90" s="97" t="str">
        <f t="shared" si="3"/>
        <v>14</v>
      </c>
      <c r="E90" t="s">
        <v>147</v>
      </c>
      <c r="F90" s="62">
        <v>28290</v>
      </c>
    </row>
    <row r="91" spans="1:6">
      <c r="A91" t="str">
        <f t="shared" si="2"/>
        <v>NIVEL CENTRAL</v>
      </c>
      <c r="B91" t="s">
        <v>51</v>
      </c>
      <c r="C91" t="s">
        <v>10</v>
      </c>
      <c r="D91" s="97" t="str">
        <f t="shared" si="3"/>
        <v>14</v>
      </c>
      <c r="E91" t="s">
        <v>148</v>
      </c>
      <c r="F91" s="62">
        <v>41926</v>
      </c>
    </row>
    <row r="92" spans="1:6">
      <c r="A92" t="str">
        <f t="shared" si="2"/>
        <v>NIVEL CENTRAL</v>
      </c>
      <c r="B92" t="s">
        <v>51</v>
      </c>
      <c r="C92" t="s">
        <v>10</v>
      </c>
      <c r="D92" s="97" t="str">
        <f t="shared" si="3"/>
        <v>14</v>
      </c>
      <c r="E92" t="s">
        <v>146</v>
      </c>
      <c r="F92" s="62">
        <v>1047043</v>
      </c>
    </row>
    <row r="93" spans="1:6">
      <c r="A93" t="str">
        <f t="shared" si="2"/>
        <v>NIVEL CENTRAL</v>
      </c>
      <c r="B93" t="s">
        <v>51</v>
      </c>
      <c r="C93" t="s">
        <v>10</v>
      </c>
      <c r="D93" s="97" t="str">
        <f t="shared" si="3"/>
        <v>14</v>
      </c>
      <c r="E93" t="s">
        <v>149</v>
      </c>
      <c r="F93" s="62">
        <v>384982</v>
      </c>
    </row>
    <row r="94" spans="1:6">
      <c r="A94" t="str">
        <f t="shared" si="2"/>
        <v>NIVEL CENTRAL</v>
      </c>
      <c r="B94" t="s">
        <v>51</v>
      </c>
      <c r="C94" t="s">
        <v>10</v>
      </c>
      <c r="D94" s="97" t="str">
        <f t="shared" si="3"/>
        <v>14</v>
      </c>
      <c r="E94" t="s">
        <v>150</v>
      </c>
      <c r="F94" s="62">
        <v>45482</v>
      </c>
    </row>
    <row r="95" spans="1:6">
      <c r="A95" t="str">
        <f t="shared" si="2"/>
        <v>SEREMIS</v>
      </c>
      <c r="B95" t="s">
        <v>53</v>
      </c>
      <c r="C95" t="s">
        <v>98</v>
      </c>
      <c r="D95" s="97" t="str">
        <f t="shared" si="3"/>
        <v>1</v>
      </c>
      <c r="E95" t="s">
        <v>103</v>
      </c>
      <c r="F95" s="62">
        <v>234431</v>
      </c>
    </row>
    <row r="96" spans="1:6">
      <c r="A96" t="str">
        <f t="shared" si="2"/>
        <v>SEREMIS</v>
      </c>
      <c r="B96" t="s">
        <v>53</v>
      </c>
      <c r="C96" t="s">
        <v>14</v>
      </c>
      <c r="D96" s="97" t="str">
        <f t="shared" si="3"/>
        <v>7</v>
      </c>
      <c r="E96" t="s">
        <v>104</v>
      </c>
      <c r="F96" s="62">
        <v>60571</v>
      </c>
    </row>
    <row r="97" spans="1:6">
      <c r="A97" t="str">
        <f t="shared" si="2"/>
        <v>SEREMIS</v>
      </c>
      <c r="B97" t="s">
        <v>53</v>
      </c>
      <c r="C97" t="s">
        <v>14</v>
      </c>
      <c r="D97" s="97" t="str">
        <f t="shared" si="3"/>
        <v>7</v>
      </c>
      <c r="E97" t="s">
        <v>104</v>
      </c>
      <c r="F97" s="62">
        <v>320015</v>
      </c>
    </row>
    <row r="98" spans="1:6">
      <c r="A98" t="str">
        <f t="shared" si="2"/>
        <v>SEREMIS</v>
      </c>
      <c r="B98" t="s">
        <v>53</v>
      </c>
      <c r="C98" t="s">
        <v>14</v>
      </c>
      <c r="D98" s="97" t="str">
        <f t="shared" si="3"/>
        <v>7</v>
      </c>
      <c r="E98" t="s">
        <v>105</v>
      </c>
      <c r="F98" s="62">
        <v>200277</v>
      </c>
    </row>
    <row r="99" spans="1:6">
      <c r="A99" t="str">
        <f t="shared" si="2"/>
        <v>SEREMIS</v>
      </c>
      <c r="B99" t="s">
        <v>53</v>
      </c>
      <c r="C99" t="s">
        <v>6</v>
      </c>
      <c r="D99" s="97" t="str">
        <f t="shared" si="3"/>
        <v>8</v>
      </c>
      <c r="E99" t="s">
        <v>110</v>
      </c>
      <c r="F99" s="62">
        <v>212189</v>
      </c>
    </row>
    <row r="100" spans="1:6">
      <c r="A100" t="str">
        <f t="shared" si="2"/>
        <v>SEREMIS</v>
      </c>
      <c r="B100" t="s">
        <v>53</v>
      </c>
      <c r="C100" t="s">
        <v>6</v>
      </c>
      <c r="D100" s="97" t="str">
        <f t="shared" si="3"/>
        <v>8</v>
      </c>
      <c r="E100" t="s">
        <v>109</v>
      </c>
      <c r="F100" s="62">
        <v>192899</v>
      </c>
    </row>
    <row r="101" spans="1:6">
      <c r="A101" t="str">
        <f t="shared" si="2"/>
        <v>SEREMIS</v>
      </c>
      <c r="B101" t="s">
        <v>53</v>
      </c>
      <c r="C101" t="s">
        <v>6</v>
      </c>
      <c r="D101" s="97" t="str">
        <f t="shared" si="3"/>
        <v>8</v>
      </c>
      <c r="E101" t="s">
        <v>108</v>
      </c>
      <c r="F101" s="62">
        <v>19290</v>
      </c>
    </row>
    <row r="102" spans="1:6">
      <c r="A102" t="str">
        <f t="shared" si="2"/>
        <v>SEREMIS</v>
      </c>
      <c r="B102" t="s">
        <v>53</v>
      </c>
      <c r="C102" t="s">
        <v>6</v>
      </c>
      <c r="D102" s="97" t="str">
        <f t="shared" si="3"/>
        <v>8</v>
      </c>
      <c r="E102" t="s">
        <v>106</v>
      </c>
      <c r="F102" s="62">
        <v>86805</v>
      </c>
    </row>
    <row r="103" spans="1:6">
      <c r="A103" t="str">
        <f t="shared" si="2"/>
        <v>SEREMIS</v>
      </c>
      <c r="B103" t="s">
        <v>53</v>
      </c>
      <c r="C103" t="s">
        <v>6</v>
      </c>
      <c r="D103" s="97" t="str">
        <f t="shared" si="3"/>
        <v>8</v>
      </c>
      <c r="E103" t="s">
        <v>107</v>
      </c>
      <c r="F103" s="62">
        <v>48225</v>
      </c>
    </row>
    <row r="104" spans="1:6">
      <c r="A104" t="str">
        <f t="shared" si="2"/>
        <v>SEREMIS</v>
      </c>
      <c r="B104" t="s">
        <v>53</v>
      </c>
      <c r="C104" t="s">
        <v>6</v>
      </c>
      <c r="D104" s="97" t="str">
        <f t="shared" si="3"/>
        <v>8</v>
      </c>
      <c r="E104" t="s">
        <v>111</v>
      </c>
      <c r="F104" s="62">
        <v>57870</v>
      </c>
    </row>
    <row r="105" spans="1:6">
      <c r="A105" t="str">
        <f t="shared" si="2"/>
        <v>SEREMIS</v>
      </c>
      <c r="B105" t="s">
        <v>53</v>
      </c>
      <c r="C105" t="s">
        <v>6</v>
      </c>
      <c r="D105" s="97" t="str">
        <f t="shared" si="3"/>
        <v>8</v>
      </c>
      <c r="E105" t="s">
        <v>111</v>
      </c>
      <c r="F105" s="62">
        <v>57870</v>
      </c>
    </row>
    <row r="106" spans="1:6">
      <c r="A106" t="str">
        <f t="shared" si="2"/>
        <v>SEREMIS</v>
      </c>
      <c r="B106" t="s">
        <v>53</v>
      </c>
      <c r="C106" t="s">
        <v>15</v>
      </c>
      <c r="D106" s="97" t="str">
        <f t="shared" si="3"/>
        <v>9</v>
      </c>
      <c r="E106" t="s">
        <v>112</v>
      </c>
      <c r="F106" s="62">
        <v>47600</v>
      </c>
    </row>
    <row r="107" spans="1:6">
      <c r="A107" t="str">
        <f t="shared" si="2"/>
        <v>SEREMIS</v>
      </c>
      <c r="B107" t="s">
        <v>53</v>
      </c>
      <c r="C107" t="s">
        <v>15</v>
      </c>
      <c r="D107" s="97" t="str">
        <f t="shared" si="3"/>
        <v>9</v>
      </c>
      <c r="E107" t="s">
        <v>113</v>
      </c>
      <c r="F107" s="62">
        <v>166796</v>
      </c>
    </row>
    <row r="108" spans="1:6">
      <c r="A108" t="str">
        <f t="shared" si="2"/>
        <v>SEREMIS</v>
      </c>
      <c r="B108" t="s">
        <v>53</v>
      </c>
      <c r="C108" t="s">
        <v>17</v>
      </c>
      <c r="D108" s="97" t="str">
        <f t="shared" si="3"/>
        <v>10</v>
      </c>
      <c r="E108" t="s">
        <v>114</v>
      </c>
      <c r="F108" s="62">
        <v>252875</v>
      </c>
    </row>
    <row r="109" spans="1:6">
      <c r="A109" t="str">
        <f t="shared" si="2"/>
        <v>SEREMIS</v>
      </c>
      <c r="B109" t="s">
        <v>53</v>
      </c>
      <c r="C109" t="s">
        <v>17</v>
      </c>
      <c r="D109" s="97" t="str">
        <f t="shared" si="3"/>
        <v>10</v>
      </c>
      <c r="E109" t="s">
        <v>115</v>
      </c>
      <c r="F109" s="62">
        <v>313565</v>
      </c>
    </row>
    <row r="110" spans="1:6">
      <c r="A110" t="str">
        <f t="shared" si="2"/>
        <v>SEREMIS</v>
      </c>
      <c r="B110" t="s">
        <v>53</v>
      </c>
      <c r="C110" t="s">
        <v>8</v>
      </c>
      <c r="D110" s="97" t="str">
        <f t="shared" si="3"/>
        <v>11</v>
      </c>
      <c r="E110" t="s">
        <v>116</v>
      </c>
      <c r="F110" s="62">
        <v>6000</v>
      </c>
    </row>
    <row r="111" spans="1:6">
      <c r="A111" t="str">
        <f t="shared" si="2"/>
        <v>SEREMIS</v>
      </c>
      <c r="B111" t="s">
        <v>53</v>
      </c>
      <c r="C111" t="s">
        <v>8</v>
      </c>
      <c r="D111" s="97" t="str">
        <f t="shared" si="3"/>
        <v>11</v>
      </c>
      <c r="E111" t="s">
        <v>117</v>
      </c>
      <c r="F111" s="62">
        <v>8330</v>
      </c>
    </row>
    <row r="112" spans="1:6">
      <c r="A112" t="str">
        <f t="shared" si="2"/>
        <v>SEREMIS</v>
      </c>
      <c r="B112" t="s">
        <v>53</v>
      </c>
      <c r="C112" t="s">
        <v>25</v>
      </c>
      <c r="D112" s="97" t="str">
        <f t="shared" si="3"/>
        <v>13</v>
      </c>
      <c r="E112" t="s">
        <v>118</v>
      </c>
      <c r="F112" s="62">
        <v>137945</v>
      </c>
    </row>
    <row r="113" spans="1:6">
      <c r="A113" t="str">
        <f t="shared" si="2"/>
        <v>SEREMIS</v>
      </c>
      <c r="B113" t="s">
        <v>53</v>
      </c>
      <c r="C113" t="s">
        <v>9</v>
      </c>
      <c r="D113" s="97" t="str">
        <f t="shared" si="3"/>
        <v>15</v>
      </c>
      <c r="E113" t="s">
        <v>119</v>
      </c>
      <c r="F113" s="62">
        <v>88889</v>
      </c>
    </row>
    <row r="114" spans="1:6">
      <c r="A114" t="str">
        <f t="shared" si="2"/>
        <v>SEREMIS</v>
      </c>
      <c r="B114" t="s">
        <v>53</v>
      </c>
      <c r="C114" t="s">
        <v>9</v>
      </c>
      <c r="D114" s="97" t="str">
        <f t="shared" si="3"/>
        <v>15</v>
      </c>
      <c r="E114" t="s">
        <v>120</v>
      </c>
      <c r="F114" s="62">
        <v>27910</v>
      </c>
    </row>
    <row r="115" spans="1:6">
      <c r="A115" t="str">
        <f t="shared" si="2"/>
        <v>SEREMIS</v>
      </c>
      <c r="B115" t="s">
        <v>53</v>
      </c>
      <c r="C115" t="s">
        <v>9</v>
      </c>
      <c r="D115" s="97" t="str">
        <f t="shared" si="3"/>
        <v>15</v>
      </c>
      <c r="E115" t="s">
        <v>121</v>
      </c>
      <c r="F115" s="62">
        <v>115500</v>
      </c>
    </row>
    <row r="116" spans="1:6">
      <c r="A116" t="str">
        <f t="shared" si="2"/>
        <v>SEREMIS</v>
      </c>
      <c r="B116" t="s">
        <v>53</v>
      </c>
      <c r="C116" t="s">
        <v>9</v>
      </c>
      <c r="D116" s="97" t="str">
        <f t="shared" si="3"/>
        <v>15</v>
      </c>
      <c r="E116" t="s">
        <v>122</v>
      </c>
      <c r="F116" s="62">
        <v>92090</v>
      </c>
    </row>
    <row r="117" spans="1:6">
      <c r="A117" t="str">
        <f t="shared" si="2"/>
        <v>NIVEL CENTRAL</v>
      </c>
      <c r="B117" t="s">
        <v>53</v>
      </c>
      <c r="C117" t="s">
        <v>10</v>
      </c>
      <c r="D117" s="97" t="str">
        <f t="shared" si="3"/>
        <v>14</v>
      </c>
      <c r="E117" t="s">
        <v>123</v>
      </c>
      <c r="F117" s="62">
        <v>52408</v>
      </c>
    </row>
    <row r="118" spans="1:6">
      <c r="A118" t="str">
        <f t="shared" si="2"/>
        <v>NIVEL CENTRAL</v>
      </c>
      <c r="B118" t="s">
        <v>53</v>
      </c>
      <c r="C118" t="s">
        <v>10</v>
      </c>
      <c r="D118" s="97" t="str">
        <f t="shared" si="3"/>
        <v>14</v>
      </c>
      <c r="E118" t="s">
        <v>124</v>
      </c>
      <c r="F118" s="62">
        <v>148999</v>
      </c>
    </row>
    <row r="119" spans="1:6">
      <c r="A119" t="str">
        <f t="shared" si="2"/>
        <v>NIVEL CENTRAL</v>
      </c>
      <c r="B119" t="s">
        <v>53</v>
      </c>
      <c r="C119" t="s">
        <v>10</v>
      </c>
      <c r="D119" s="97" t="str">
        <f t="shared" si="3"/>
        <v>14</v>
      </c>
      <c r="E119" t="s">
        <v>124</v>
      </c>
      <c r="F119" s="62">
        <v>108065</v>
      </c>
    </row>
    <row r="120" spans="1:6">
      <c r="A120" t="str">
        <f t="shared" si="2"/>
        <v>NIVEL CENTRAL</v>
      </c>
      <c r="B120" t="s">
        <v>53</v>
      </c>
      <c r="C120" t="s">
        <v>10</v>
      </c>
      <c r="D120" s="97" t="str">
        <f t="shared" si="3"/>
        <v>14</v>
      </c>
      <c r="E120" t="s">
        <v>125</v>
      </c>
      <c r="F120" s="62">
        <v>151046</v>
      </c>
    </row>
    <row r="121" spans="1:6">
      <c r="A121" t="str">
        <f t="shared" si="2"/>
        <v>NIVEL CENTRAL</v>
      </c>
      <c r="B121" t="s">
        <v>53</v>
      </c>
      <c r="C121" t="s">
        <v>10</v>
      </c>
      <c r="D121" s="97" t="str">
        <f t="shared" si="3"/>
        <v>14</v>
      </c>
      <c r="E121" t="s">
        <v>126</v>
      </c>
      <c r="F121" s="62">
        <v>28479</v>
      </c>
    </row>
    <row r="122" spans="1:6">
      <c r="A122" t="str">
        <f t="shared" si="2"/>
        <v>NIVEL CENTRAL</v>
      </c>
      <c r="B122" t="s">
        <v>53</v>
      </c>
      <c r="C122" t="s">
        <v>10</v>
      </c>
      <c r="D122" s="97" t="str">
        <f t="shared" si="3"/>
        <v>14</v>
      </c>
      <c r="E122" t="s">
        <v>127</v>
      </c>
      <c r="F122" s="62">
        <v>1116446</v>
      </c>
    </row>
    <row r="123" spans="1:6">
      <c r="A123" t="str">
        <f t="shared" si="2"/>
        <v>NIVEL CENTRAL</v>
      </c>
      <c r="B123" t="s">
        <v>53</v>
      </c>
      <c r="C123" t="s">
        <v>10</v>
      </c>
      <c r="D123" s="97" t="str">
        <f t="shared" si="3"/>
        <v>14</v>
      </c>
      <c r="E123" t="s">
        <v>128</v>
      </c>
      <c r="F123" s="62">
        <v>466242</v>
      </c>
    </row>
    <row r="124" spans="1:6">
      <c r="A124" t="str">
        <f t="shared" si="2"/>
        <v>SEREMIS</v>
      </c>
      <c r="B124" t="s">
        <v>54</v>
      </c>
      <c r="C124" t="s">
        <v>98</v>
      </c>
      <c r="D124" s="97" t="str">
        <f t="shared" si="3"/>
        <v>1</v>
      </c>
      <c r="E124" t="s">
        <v>166</v>
      </c>
      <c r="F124" s="62">
        <v>127475</v>
      </c>
    </row>
    <row r="125" spans="1:6">
      <c r="A125" t="str">
        <f t="shared" si="2"/>
        <v>SEREMIS</v>
      </c>
      <c r="B125" t="s">
        <v>54</v>
      </c>
      <c r="C125" t="s">
        <v>102</v>
      </c>
      <c r="D125" s="97" t="str">
        <f t="shared" si="3"/>
        <v>4</v>
      </c>
      <c r="E125" t="s">
        <v>167</v>
      </c>
      <c r="F125" s="62">
        <v>1794720</v>
      </c>
    </row>
    <row r="126" spans="1:6">
      <c r="A126" t="str">
        <f t="shared" si="2"/>
        <v>SEREMIS</v>
      </c>
      <c r="B126" t="s">
        <v>54</v>
      </c>
      <c r="C126" t="s">
        <v>248</v>
      </c>
      <c r="D126" s="97" t="str">
        <f t="shared" si="3"/>
        <v>5</v>
      </c>
      <c r="E126" t="s">
        <v>67</v>
      </c>
      <c r="F126" s="62">
        <v>126014</v>
      </c>
    </row>
    <row r="127" spans="1:6">
      <c r="A127" t="str">
        <f t="shared" si="2"/>
        <v>SEREMIS</v>
      </c>
      <c r="B127" t="s">
        <v>54</v>
      </c>
      <c r="C127" t="s">
        <v>14</v>
      </c>
      <c r="D127" s="97" t="str">
        <f t="shared" si="3"/>
        <v>7</v>
      </c>
      <c r="E127" t="s">
        <v>168</v>
      </c>
      <c r="F127" s="62">
        <v>576912</v>
      </c>
    </row>
    <row r="128" spans="1:6">
      <c r="A128" t="str">
        <f t="shared" si="2"/>
        <v>SEREMIS</v>
      </c>
      <c r="B128" t="s">
        <v>54</v>
      </c>
      <c r="C128" t="s">
        <v>14</v>
      </c>
      <c r="D128" s="97" t="str">
        <f t="shared" si="3"/>
        <v>7</v>
      </c>
      <c r="E128" t="s">
        <v>169</v>
      </c>
      <c r="F128" s="62">
        <v>317016</v>
      </c>
    </row>
    <row r="129" spans="1:6">
      <c r="A129" t="str">
        <f t="shared" si="2"/>
        <v>SEREMIS</v>
      </c>
      <c r="B129" t="s">
        <v>54</v>
      </c>
      <c r="C129" t="s">
        <v>6</v>
      </c>
      <c r="D129" s="97" t="str">
        <f t="shared" si="3"/>
        <v>8</v>
      </c>
      <c r="E129" t="s">
        <v>170</v>
      </c>
      <c r="F129" s="62">
        <v>96450</v>
      </c>
    </row>
    <row r="130" spans="1:6">
      <c r="A130" t="str">
        <f t="shared" si="2"/>
        <v>SEREMIS</v>
      </c>
      <c r="B130" t="s">
        <v>54</v>
      </c>
      <c r="C130" t="s">
        <v>6</v>
      </c>
      <c r="D130" s="97" t="str">
        <f t="shared" si="3"/>
        <v>8</v>
      </c>
      <c r="E130" t="s">
        <v>171</v>
      </c>
      <c r="F130" s="62">
        <v>86805</v>
      </c>
    </row>
    <row r="131" spans="1:6">
      <c r="A131" t="str">
        <f t="shared" si="2"/>
        <v>SEREMIS</v>
      </c>
      <c r="B131" t="s">
        <v>54</v>
      </c>
      <c r="C131" t="s">
        <v>6</v>
      </c>
      <c r="D131" s="97" t="str">
        <f t="shared" si="3"/>
        <v>8</v>
      </c>
      <c r="E131" t="s">
        <v>172</v>
      </c>
      <c r="F131" s="62">
        <v>453313</v>
      </c>
    </row>
    <row r="132" spans="1:6">
      <c r="A132" t="str">
        <f t="shared" si="2"/>
        <v>SEREMIS</v>
      </c>
      <c r="B132" t="s">
        <v>54</v>
      </c>
      <c r="C132" t="s">
        <v>15</v>
      </c>
      <c r="D132" s="97" t="str">
        <f t="shared" si="3"/>
        <v>9</v>
      </c>
      <c r="E132" t="s">
        <v>173</v>
      </c>
      <c r="F132" s="62">
        <v>1150000</v>
      </c>
    </row>
    <row r="133" spans="1:6">
      <c r="A133" t="str">
        <f t="shared" si="2"/>
        <v>SEREMIS</v>
      </c>
      <c r="B133" t="s">
        <v>54</v>
      </c>
      <c r="C133" t="s">
        <v>15</v>
      </c>
      <c r="D133" s="97" t="str">
        <f t="shared" si="3"/>
        <v>9</v>
      </c>
      <c r="E133" t="s">
        <v>174</v>
      </c>
      <c r="F133" s="62">
        <v>205818</v>
      </c>
    </row>
    <row r="134" spans="1:6">
      <c r="A134" t="str">
        <f t="shared" ref="A134:A197" si="4">IF(ISBLANK(C134),"",INDEX(AREA,MATCH(C134,REGIÓN,0)))</f>
        <v>SEREMIS</v>
      </c>
      <c r="B134" t="s">
        <v>54</v>
      </c>
      <c r="C134" t="s">
        <v>15</v>
      </c>
      <c r="D134" s="97" t="str">
        <f t="shared" ref="D134:D197" si="5">IF(ISBLANK(C134),"",INDEX(CÓDIGO_REGION,MATCH(C134,REGIÓN,0)))</f>
        <v>9</v>
      </c>
      <c r="E134" t="s">
        <v>175</v>
      </c>
      <c r="F134" s="62">
        <v>241513</v>
      </c>
    </row>
    <row r="135" spans="1:6">
      <c r="A135" t="str">
        <f t="shared" si="4"/>
        <v>SEREMIS</v>
      </c>
      <c r="B135" t="s">
        <v>54</v>
      </c>
      <c r="C135" t="s">
        <v>15</v>
      </c>
      <c r="D135" s="97" t="str">
        <f t="shared" si="5"/>
        <v>9</v>
      </c>
      <c r="E135" t="s">
        <v>175</v>
      </c>
      <c r="F135" s="62">
        <v>577530</v>
      </c>
    </row>
    <row r="136" spans="1:6">
      <c r="A136" t="str">
        <f t="shared" si="4"/>
        <v>SEREMIS</v>
      </c>
      <c r="B136" t="s">
        <v>54</v>
      </c>
      <c r="C136" t="s">
        <v>15</v>
      </c>
      <c r="D136" s="97" t="str">
        <f t="shared" si="5"/>
        <v>9</v>
      </c>
      <c r="E136" t="s">
        <v>173</v>
      </c>
      <c r="F136" s="62">
        <v>904162</v>
      </c>
    </row>
    <row r="137" spans="1:6">
      <c r="A137" t="str">
        <f t="shared" si="4"/>
        <v>SEREMIS</v>
      </c>
      <c r="B137" t="s">
        <v>54</v>
      </c>
      <c r="C137" t="s">
        <v>15</v>
      </c>
      <c r="D137" s="97" t="str">
        <f t="shared" si="5"/>
        <v>9</v>
      </c>
      <c r="E137" t="s">
        <v>176</v>
      </c>
      <c r="F137" s="62">
        <v>136776</v>
      </c>
    </row>
    <row r="138" spans="1:6">
      <c r="A138" t="str">
        <f t="shared" si="4"/>
        <v>SEREMIS</v>
      </c>
      <c r="B138" t="s">
        <v>54</v>
      </c>
      <c r="C138" t="s">
        <v>17</v>
      </c>
      <c r="D138" s="97" t="str">
        <f t="shared" si="5"/>
        <v>10</v>
      </c>
      <c r="E138" t="s">
        <v>177</v>
      </c>
      <c r="F138" s="62">
        <v>70805</v>
      </c>
    </row>
    <row r="139" spans="1:6">
      <c r="A139" t="str">
        <f t="shared" si="4"/>
        <v>SEREMIS</v>
      </c>
      <c r="B139" t="s">
        <v>54</v>
      </c>
      <c r="C139" t="s">
        <v>8</v>
      </c>
      <c r="D139" s="97" t="str">
        <f t="shared" si="5"/>
        <v>11</v>
      </c>
      <c r="E139" t="s">
        <v>178</v>
      </c>
      <c r="F139" s="62">
        <v>41650</v>
      </c>
    </row>
    <row r="140" spans="1:6">
      <c r="A140" t="str">
        <f t="shared" si="4"/>
        <v>SEREMIS</v>
      </c>
      <c r="B140" t="s">
        <v>54</v>
      </c>
      <c r="C140" t="s">
        <v>24</v>
      </c>
      <c r="D140" s="97" t="str">
        <f t="shared" si="5"/>
        <v>12</v>
      </c>
      <c r="E140" t="s">
        <v>179</v>
      </c>
      <c r="F140" s="62">
        <v>657475</v>
      </c>
    </row>
    <row r="141" spans="1:6">
      <c r="A141" t="str">
        <f t="shared" si="4"/>
        <v>SEREMIS</v>
      </c>
      <c r="B141" t="s">
        <v>54</v>
      </c>
      <c r="C141" t="s">
        <v>25</v>
      </c>
      <c r="D141" s="97" t="str">
        <f t="shared" si="5"/>
        <v>13</v>
      </c>
      <c r="E141" t="s">
        <v>180</v>
      </c>
      <c r="F141" s="62">
        <v>1190268</v>
      </c>
    </row>
    <row r="142" spans="1:6">
      <c r="A142" t="str">
        <f t="shared" si="4"/>
        <v>SEREMIS</v>
      </c>
      <c r="B142" t="s">
        <v>54</v>
      </c>
      <c r="C142" t="s">
        <v>9</v>
      </c>
      <c r="D142" s="97" t="str">
        <f t="shared" si="5"/>
        <v>15</v>
      </c>
      <c r="E142" t="s">
        <v>181</v>
      </c>
      <c r="F142" s="62">
        <v>1116506</v>
      </c>
    </row>
    <row r="143" spans="1:6">
      <c r="A143" t="str">
        <f t="shared" si="4"/>
        <v>SEREMIS</v>
      </c>
      <c r="B143" t="s">
        <v>54</v>
      </c>
      <c r="C143" t="s">
        <v>9</v>
      </c>
      <c r="D143" s="97" t="str">
        <f t="shared" si="5"/>
        <v>15</v>
      </c>
      <c r="E143" t="s">
        <v>182</v>
      </c>
      <c r="F143" s="62">
        <v>27910</v>
      </c>
    </row>
    <row r="144" spans="1:6">
      <c r="A144" t="str">
        <f t="shared" si="4"/>
        <v>SEREMIS</v>
      </c>
      <c r="B144" t="s">
        <v>54</v>
      </c>
      <c r="C144" t="s">
        <v>9</v>
      </c>
      <c r="D144" s="97" t="str">
        <f t="shared" si="5"/>
        <v>15</v>
      </c>
      <c r="E144" t="s">
        <v>183</v>
      </c>
      <c r="F144" s="62">
        <v>9990</v>
      </c>
    </row>
    <row r="145" spans="1:6">
      <c r="A145" t="str">
        <f t="shared" si="4"/>
        <v>SEREMIS</v>
      </c>
      <c r="B145" t="s">
        <v>54</v>
      </c>
      <c r="C145" t="s">
        <v>250</v>
      </c>
      <c r="D145" s="97" t="str">
        <f t="shared" si="5"/>
        <v>16</v>
      </c>
      <c r="E145" t="s">
        <v>184</v>
      </c>
      <c r="F145" s="62">
        <v>500921</v>
      </c>
    </row>
    <row r="146" spans="1:6">
      <c r="A146" t="str">
        <f t="shared" si="4"/>
        <v>NIVEL CENTRAL</v>
      </c>
      <c r="B146" t="s">
        <v>54</v>
      </c>
      <c r="C146" t="s">
        <v>10</v>
      </c>
      <c r="D146" s="97" t="str">
        <f t="shared" si="5"/>
        <v>14</v>
      </c>
      <c r="E146" t="s">
        <v>185</v>
      </c>
      <c r="F146" s="62">
        <v>48955</v>
      </c>
    </row>
    <row r="147" spans="1:6">
      <c r="A147" t="str">
        <f t="shared" si="4"/>
        <v>NIVEL CENTRAL</v>
      </c>
      <c r="B147" t="s">
        <v>54</v>
      </c>
      <c r="C147" t="s">
        <v>10</v>
      </c>
      <c r="D147" s="97" t="str">
        <f t="shared" si="5"/>
        <v>14</v>
      </c>
      <c r="E147" t="s">
        <v>185</v>
      </c>
      <c r="F147" s="62">
        <v>87346</v>
      </c>
    </row>
    <row r="148" spans="1:6">
      <c r="A148" t="str">
        <f t="shared" si="4"/>
        <v>NIVEL CENTRAL</v>
      </c>
      <c r="B148" t="s">
        <v>54</v>
      </c>
      <c r="C148" t="s">
        <v>10</v>
      </c>
      <c r="D148" s="97" t="str">
        <f t="shared" si="5"/>
        <v>14</v>
      </c>
      <c r="E148" t="s">
        <v>185</v>
      </c>
      <c r="F148" s="62">
        <v>199149</v>
      </c>
    </row>
    <row r="149" spans="1:6">
      <c r="A149" t="str">
        <f t="shared" si="4"/>
        <v>NIVEL CENTRAL</v>
      </c>
      <c r="B149" t="s">
        <v>54</v>
      </c>
      <c r="C149" t="s">
        <v>10</v>
      </c>
      <c r="D149" s="97" t="str">
        <f t="shared" si="5"/>
        <v>14</v>
      </c>
      <c r="E149" t="s">
        <v>185</v>
      </c>
      <c r="F149" s="62">
        <v>269026</v>
      </c>
    </row>
    <row r="150" spans="1:6">
      <c r="A150" t="str">
        <f t="shared" si="4"/>
        <v>NIVEL CENTRAL</v>
      </c>
      <c r="B150" t="s">
        <v>54</v>
      </c>
      <c r="C150" t="s">
        <v>10</v>
      </c>
      <c r="D150" s="97" t="str">
        <f t="shared" si="5"/>
        <v>14</v>
      </c>
      <c r="E150" t="s">
        <v>185</v>
      </c>
      <c r="F150" s="62">
        <v>276013</v>
      </c>
    </row>
    <row r="151" spans="1:6">
      <c r="A151" t="str">
        <f t="shared" si="4"/>
        <v>NIVEL CENTRAL</v>
      </c>
      <c r="B151" t="s">
        <v>54</v>
      </c>
      <c r="C151" t="s">
        <v>10</v>
      </c>
      <c r="D151" s="97" t="str">
        <f t="shared" si="5"/>
        <v>14</v>
      </c>
      <c r="E151" t="s">
        <v>186</v>
      </c>
      <c r="F151" s="62">
        <v>67541</v>
      </c>
    </row>
    <row r="152" spans="1:6">
      <c r="A152" t="str">
        <f t="shared" si="4"/>
        <v>NIVEL CENTRAL</v>
      </c>
      <c r="B152" t="s">
        <v>54</v>
      </c>
      <c r="C152" t="s">
        <v>10</v>
      </c>
      <c r="D152" s="97" t="str">
        <f t="shared" si="5"/>
        <v>14</v>
      </c>
      <c r="E152" t="s">
        <v>187</v>
      </c>
      <c r="F152" s="62">
        <v>28589</v>
      </c>
    </row>
    <row r="153" spans="1:6">
      <c r="A153" t="str">
        <f t="shared" si="4"/>
        <v>NIVEL CENTRAL</v>
      </c>
      <c r="B153" t="s">
        <v>54</v>
      </c>
      <c r="C153" t="s">
        <v>10</v>
      </c>
      <c r="D153" s="97" t="str">
        <f t="shared" si="5"/>
        <v>14</v>
      </c>
      <c r="E153" t="s">
        <v>159</v>
      </c>
      <c r="F153" s="62">
        <v>104904</v>
      </c>
    </row>
    <row r="154" spans="1:6">
      <c r="A154" t="str">
        <f t="shared" si="4"/>
        <v>NIVEL CENTRAL</v>
      </c>
      <c r="B154" t="s">
        <v>54</v>
      </c>
      <c r="C154" t="s">
        <v>10</v>
      </c>
      <c r="D154" s="97" t="str">
        <f t="shared" si="5"/>
        <v>14</v>
      </c>
      <c r="E154" t="s">
        <v>159</v>
      </c>
      <c r="F154" s="62">
        <v>358863</v>
      </c>
    </row>
    <row r="155" spans="1:6">
      <c r="A155" t="str">
        <f t="shared" si="4"/>
        <v>SEREMIS</v>
      </c>
      <c r="B155" t="s">
        <v>55</v>
      </c>
      <c r="C155" t="s">
        <v>188</v>
      </c>
      <c r="D155" s="97" t="str">
        <f t="shared" si="5"/>
        <v>3</v>
      </c>
      <c r="E155" t="s">
        <v>189</v>
      </c>
      <c r="F155" s="62">
        <v>148750</v>
      </c>
    </row>
    <row r="156" spans="1:6">
      <c r="A156" t="str">
        <f t="shared" si="4"/>
        <v>SEREMIS</v>
      </c>
      <c r="B156" t="s">
        <v>55</v>
      </c>
      <c r="C156" t="s">
        <v>102</v>
      </c>
      <c r="D156" s="97" t="str">
        <f t="shared" si="5"/>
        <v>4</v>
      </c>
      <c r="E156" t="s">
        <v>190</v>
      </c>
      <c r="F156" s="62">
        <v>2946721</v>
      </c>
    </row>
    <row r="157" spans="1:6">
      <c r="A157" t="str">
        <f t="shared" si="4"/>
        <v>SEREMIS</v>
      </c>
      <c r="B157" t="s">
        <v>55</v>
      </c>
      <c r="C157" t="s">
        <v>248</v>
      </c>
      <c r="D157" s="97" t="str">
        <f t="shared" si="5"/>
        <v>5</v>
      </c>
      <c r="E157" t="s">
        <v>191</v>
      </c>
      <c r="F157" s="62">
        <v>197427</v>
      </c>
    </row>
    <row r="158" spans="1:6">
      <c r="A158" t="str">
        <f t="shared" si="4"/>
        <v>SEREMIS</v>
      </c>
      <c r="B158" t="s">
        <v>55</v>
      </c>
      <c r="C158" t="s">
        <v>50</v>
      </c>
      <c r="D158" s="97" t="str">
        <f t="shared" si="5"/>
        <v>6</v>
      </c>
      <c r="E158" t="s">
        <v>192</v>
      </c>
      <c r="F158" s="62">
        <v>461815</v>
      </c>
    </row>
    <row r="159" spans="1:6">
      <c r="A159" t="str">
        <f t="shared" si="4"/>
        <v>SEREMIS</v>
      </c>
      <c r="B159" t="s">
        <v>55</v>
      </c>
      <c r="C159" t="s">
        <v>14</v>
      </c>
      <c r="D159" s="97" t="str">
        <f t="shared" si="5"/>
        <v>7</v>
      </c>
      <c r="E159" t="s">
        <v>193</v>
      </c>
      <c r="F159" s="62">
        <v>535928</v>
      </c>
    </row>
    <row r="160" spans="1:6">
      <c r="A160" t="str">
        <f t="shared" si="4"/>
        <v>SEREMIS</v>
      </c>
      <c r="B160" t="s">
        <v>55</v>
      </c>
      <c r="C160" t="s">
        <v>6</v>
      </c>
      <c r="D160" s="97" t="str">
        <f t="shared" si="5"/>
        <v>8</v>
      </c>
      <c r="E160" t="s">
        <v>194</v>
      </c>
      <c r="F160" s="62">
        <v>95212</v>
      </c>
    </row>
    <row r="161" spans="1:6">
      <c r="A161" t="str">
        <f t="shared" si="4"/>
        <v>SEREMIS</v>
      </c>
      <c r="B161" t="s">
        <v>55</v>
      </c>
      <c r="C161" t="s">
        <v>6</v>
      </c>
      <c r="D161" s="97" t="str">
        <f t="shared" si="5"/>
        <v>8</v>
      </c>
      <c r="E161" t="s">
        <v>195</v>
      </c>
      <c r="F161" s="62">
        <v>28935</v>
      </c>
    </row>
    <row r="162" spans="1:6">
      <c r="A162" t="str">
        <f t="shared" si="4"/>
        <v>SEREMIS</v>
      </c>
      <c r="B162" t="s">
        <v>55</v>
      </c>
      <c r="C162" t="s">
        <v>6</v>
      </c>
      <c r="D162" s="97" t="str">
        <f t="shared" si="5"/>
        <v>8</v>
      </c>
      <c r="E162" t="s">
        <v>196</v>
      </c>
      <c r="F162" s="62">
        <v>163964</v>
      </c>
    </row>
    <row r="163" spans="1:6">
      <c r="A163" t="str">
        <f t="shared" si="4"/>
        <v>SEREMIS</v>
      </c>
      <c r="B163" t="s">
        <v>55</v>
      </c>
      <c r="C163" t="s">
        <v>15</v>
      </c>
      <c r="D163" s="97" t="str">
        <f t="shared" si="5"/>
        <v>9</v>
      </c>
      <c r="E163" t="s">
        <v>197</v>
      </c>
      <c r="F163" s="62">
        <v>766541</v>
      </c>
    </row>
    <row r="164" spans="1:6">
      <c r="A164" t="str">
        <f t="shared" si="4"/>
        <v>SEREMIS</v>
      </c>
      <c r="B164" t="s">
        <v>55</v>
      </c>
      <c r="C164" t="s">
        <v>15</v>
      </c>
      <c r="D164" s="97" t="str">
        <f t="shared" si="5"/>
        <v>9</v>
      </c>
      <c r="E164" t="s">
        <v>197</v>
      </c>
      <c r="F164" s="62">
        <v>1328618</v>
      </c>
    </row>
    <row r="165" spans="1:6">
      <c r="A165" t="str">
        <f t="shared" si="4"/>
        <v>SEREMIS</v>
      </c>
      <c r="B165" t="s">
        <v>55</v>
      </c>
      <c r="C165" t="s">
        <v>15</v>
      </c>
      <c r="D165" s="97" t="str">
        <f t="shared" si="5"/>
        <v>9</v>
      </c>
      <c r="E165" t="s">
        <v>197</v>
      </c>
      <c r="F165" s="62">
        <v>172130</v>
      </c>
    </row>
    <row r="166" spans="1:6">
      <c r="A166" t="str">
        <f t="shared" si="4"/>
        <v>SEREMIS</v>
      </c>
      <c r="B166" t="s">
        <v>55</v>
      </c>
      <c r="C166" t="s">
        <v>15</v>
      </c>
      <c r="D166" s="97" t="str">
        <f t="shared" si="5"/>
        <v>9</v>
      </c>
      <c r="E166" t="s">
        <v>197</v>
      </c>
      <c r="F166" s="62">
        <v>1564584</v>
      </c>
    </row>
    <row r="167" spans="1:6">
      <c r="A167" t="str">
        <f t="shared" si="4"/>
        <v>SEREMIS</v>
      </c>
      <c r="B167" t="s">
        <v>55</v>
      </c>
      <c r="C167" t="s">
        <v>15</v>
      </c>
      <c r="D167" s="97" t="str">
        <f t="shared" si="5"/>
        <v>9</v>
      </c>
      <c r="E167" t="s">
        <v>197</v>
      </c>
      <c r="F167" s="62">
        <v>1648588</v>
      </c>
    </row>
    <row r="168" spans="1:6">
      <c r="A168" t="str">
        <f t="shared" si="4"/>
        <v>SEREMIS</v>
      </c>
      <c r="B168" t="s">
        <v>55</v>
      </c>
      <c r="C168" t="s">
        <v>17</v>
      </c>
      <c r="D168" s="97" t="str">
        <f t="shared" si="5"/>
        <v>10</v>
      </c>
      <c r="E168" t="s">
        <v>198</v>
      </c>
      <c r="F168" s="62">
        <v>73960</v>
      </c>
    </row>
    <row r="169" spans="1:6">
      <c r="A169" t="str">
        <f t="shared" si="4"/>
        <v>SEREMIS</v>
      </c>
      <c r="B169" t="s">
        <v>55</v>
      </c>
      <c r="C169" t="s">
        <v>8</v>
      </c>
      <c r="D169" s="97" t="str">
        <f t="shared" si="5"/>
        <v>11</v>
      </c>
      <c r="E169" t="s">
        <v>199</v>
      </c>
      <c r="F169" s="62">
        <v>20419</v>
      </c>
    </row>
    <row r="170" spans="1:6">
      <c r="A170" t="str">
        <f t="shared" si="4"/>
        <v>SEREMIS</v>
      </c>
      <c r="B170" t="s">
        <v>55</v>
      </c>
      <c r="C170" t="s">
        <v>8</v>
      </c>
      <c r="D170" s="97" t="str">
        <f t="shared" si="5"/>
        <v>11</v>
      </c>
      <c r="E170" t="s">
        <v>200</v>
      </c>
      <c r="F170" s="62">
        <v>420000</v>
      </c>
    </row>
    <row r="171" spans="1:6">
      <c r="A171" t="str">
        <f t="shared" si="4"/>
        <v>SEREMIS</v>
      </c>
      <c r="B171" t="s">
        <v>55</v>
      </c>
      <c r="C171" t="s">
        <v>25</v>
      </c>
      <c r="D171" s="97" t="str">
        <f t="shared" si="5"/>
        <v>13</v>
      </c>
      <c r="E171" t="s">
        <v>201</v>
      </c>
      <c r="F171" s="62">
        <v>80796</v>
      </c>
    </row>
    <row r="172" spans="1:6">
      <c r="A172" t="str">
        <f t="shared" si="4"/>
        <v>SEREMIS</v>
      </c>
      <c r="B172" t="s">
        <v>55</v>
      </c>
      <c r="C172" t="s">
        <v>9</v>
      </c>
      <c r="D172" s="97" t="str">
        <f t="shared" si="5"/>
        <v>15</v>
      </c>
      <c r="E172" t="s">
        <v>202</v>
      </c>
      <c r="F172" s="62">
        <v>70000</v>
      </c>
    </row>
    <row r="173" spans="1:6">
      <c r="A173" t="str">
        <f t="shared" si="4"/>
        <v>SEREMIS</v>
      </c>
      <c r="B173" t="s">
        <v>55</v>
      </c>
      <c r="C173" t="s">
        <v>9</v>
      </c>
      <c r="D173" s="97" t="str">
        <f t="shared" si="5"/>
        <v>15</v>
      </c>
      <c r="E173" t="s">
        <v>203</v>
      </c>
      <c r="F173" s="62">
        <v>1646846</v>
      </c>
    </row>
    <row r="174" spans="1:6">
      <c r="A174" t="str">
        <f t="shared" si="4"/>
        <v>SEREMIS</v>
      </c>
      <c r="B174" t="s">
        <v>55</v>
      </c>
      <c r="C174" t="s">
        <v>9</v>
      </c>
      <c r="D174" s="97" t="str">
        <f t="shared" si="5"/>
        <v>15</v>
      </c>
      <c r="E174" t="s">
        <v>204</v>
      </c>
      <c r="F174" s="62">
        <v>132543</v>
      </c>
    </row>
    <row r="175" spans="1:6">
      <c r="A175" t="str">
        <f t="shared" si="4"/>
        <v>SEREMIS</v>
      </c>
      <c r="B175" t="s">
        <v>55</v>
      </c>
      <c r="C175" t="s">
        <v>9</v>
      </c>
      <c r="D175" s="97" t="str">
        <f t="shared" si="5"/>
        <v>15</v>
      </c>
      <c r="E175" t="s">
        <v>205</v>
      </c>
      <c r="F175" s="62">
        <v>153549</v>
      </c>
    </row>
    <row r="176" spans="1:6">
      <c r="A176" t="str">
        <f t="shared" si="4"/>
        <v>SEREMIS</v>
      </c>
      <c r="B176" t="s">
        <v>55</v>
      </c>
      <c r="C176" t="s">
        <v>9</v>
      </c>
      <c r="D176" s="97" t="str">
        <f t="shared" si="5"/>
        <v>15</v>
      </c>
      <c r="E176" t="s">
        <v>206</v>
      </c>
      <c r="F176" s="62">
        <v>230000</v>
      </c>
    </row>
    <row r="177" spans="1:6">
      <c r="A177" t="str">
        <f t="shared" si="4"/>
        <v>SEREMIS</v>
      </c>
      <c r="B177" t="s">
        <v>55</v>
      </c>
      <c r="C177" t="s">
        <v>9</v>
      </c>
      <c r="D177" s="97" t="str">
        <f t="shared" si="5"/>
        <v>15</v>
      </c>
      <c r="E177" t="s">
        <v>207</v>
      </c>
      <c r="F177" s="62">
        <v>163625</v>
      </c>
    </row>
    <row r="178" spans="1:6">
      <c r="A178" t="str">
        <f t="shared" si="4"/>
        <v>NIVEL CENTRAL</v>
      </c>
      <c r="B178" t="s">
        <v>55</v>
      </c>
      <c r="C178" t="s">
        <v>10</v>
      </c>
      <c r="D178" s="97" t="str">
        <f t="shared" si="5"/>
        <v>14</v>
      </c>
      <c r="E178" t="s">
        <v>185</v>
      </c>
      <c r="F178" s="62">
        <v>76864</v>
      </c>
    </row>
    <row r="179" spans="1:6">
      <c r="A179" t="str">
        <f t="shared" si="4"/>
        <v>NIVEL CENTRAL</v>
      </c>
      <c r="B179" t="s">
        <v>55</v>
      </c>
      <c r="C179" t="s">
        <v>10</v>
      </c>
      <c r="D179" s="97" t="str">
        <f t="shared" si="5"/>
        <v>14</v>
      </c>
      <c r="E179" t="s">
        <v>185</v>
      </c>
      <c r="F179" s="62">
        <v>352878</v>
      </c>
    </row>
    <row r="180" spans="1:6">
      <c r="A180" t="str">
        <f t="shared" si="4"/>
        <v>NIVEL CENTRAL</v>
      </c>
      <c r="B180" t="s">
        <v>55</v>
      </c>
      <c r="C180" t="s">
        <v>10</v>
      </c>
      <c r="D180" s="97" t="str">
        <f t="shared" si="5"/>
        <v>14</v>
      </c>
      <c r="E180" t="s">
        <v>185</v>
      </c>
      <c r="F180" s="62">
        <v>185174</v>
      </c>
    </row>
    <row r="181" spans="1:6">
      <c r="A181" t="str">
        <f t="shared" si="4"/>
        <v>NIVEL CENTRAL</v>
      </c>
      <c r="B181" t="s">
        <v>55</v>
      </c>
      <c r="C181" t="s">
        <v>10</v>
      </c>
      <c r="D181" s="97" t="str">
        <f t="shared" si="5"/>
        <v>14</v>
      </c>
      <c r="E181" t="s">
        <v>185</v>
      </c>
      <c r="F181" s="62">
        <v>238905</v>
      </c>
    </row>
    <row r="182" spans="1:6">
      <c r="A182" t="str">
        <f t="shared" si="4"/>
        <v>NIVEL CENTRAL</v>
      </c>
      <c r="B182" t="s">
        <v>55</v>
      </c>
      <c r="C182" t="s">
        <v>10</v>
      </c>
      <c r="D182" s="97" t="str">
        <f t="shared" si="5"/>
        <v>14</v>
      </c>
      <c r="E182" t="s">
        <v>185</v>
      </c>
      <c r="F182" s="62">
        <v>317939</v>
      </c>
    </row>
    <row r="183" spans="1:6">
      <c r="A183" t="str">
        <f t="shared" si="4"/>
        <v>NIVEL CENTRAL</v>
      </c>
      <c r="B183" t="s">
        <v>55</v>
      </c>
      <c r="C183" t="s">
        <v>10</v>
      </c>
      <c r="D183" s="97" t="str">
        <f t="shared" si="5"/>
        <v>14</v>
      </c>
      <c r="E183" t="s">
        <v>185</v>
      </c>
      <c r="F183" s="62">
        <v>227100</v>
      </c>
    </row>
    <row r="184" spans="1:6">
      <c r="A184" t="str">
        <f t="shared" si="4"/>
        <v>NIVEL CENTRAL</v>
      </c>
      <c r="B184" t="s">
        <v>55</v>
      </c>
      <c r="C184" t="s">
        <v>10</v>
      </c>
      <c r="D184" s="97" t="str">
        <f t="shared" si="5"/>
        <v>14</v>
      </c>
      <c r="E184" t="s">
        <v>185</v>
      </c>
      <c r="F184" s="62">
        <v>76864</v>
      </c>
    </row>
    <row r="185" spans="1:6">
      <c r="A185" t="str">
        <f t="shared" si="4"/>
        <v>NIVEL CENTRAL</v>
      </c>
      <c r="B185" t="s">
        <v>55</v>
      </c>
      <c r="C185" t="s">
        <v>10</v>
      </c>
      <c r="D185" s="97" t="str">
        <f t="shared" si="5"/>
        <v>14</v>
      </c>
      <c r="E185" t="s">
        <v>185</v>
      </c>
      <c r="F185" s="62">
        <v>1691019</v>
      </c>
    </row>
    <row r="186" spans="1:6">
      <c r="A186" t="str">
        <f t="shared" si="4"/>
        <v>NIVEL CENTRAL</v>
      </c>
      <c r="B186" t="s">
        <v>55</v>
      </c>
      <c r="C186" t="s">
        <v>10</v>
      </c>
      <c r="D186" s="97" t="str">
        <f t="shared" si="5"/>
        <v>14</v>
      </c>
      <c r="E186" t="s">
        <v>208</v>
      </c>
      <c r="F186" s="62">
        <v>2465584</v>
      </c>
    </row>
    <row r="187" spans="1:6">
      <c r="A187" t="str">
        <f t="shared" si="4"/>
        <v>SEREMIS</v>
      </c>
      <c r="B187" t="s">
        <v>56</v>
      </c>
      <c r="C187" t="s">
        <v>98</v>
      </c>
      <c r="D187" s="97" t="str">
        <f t="shared" si="5"/>
        <v>1</v>
      </c>
      <c r="E187" t="s">
        <v>209</v>
      </c>
      <c r="F187" s="62">
        <v>133963</v>
      </c>
    </row>
    <row r="188" spans="1:6">
      <c r="A188" t="str">
        <f t="shared" si="4"/>
        <v>SEREMIS</v>
      </c>
      <c r="B188" t="s">
        <v>56</v>
      </c>
      <c r="C188" t="s">
        <v>98</v>
      </c>
      <c r="D188" s="97" t="str">
        <f t="shared" si="5"/>
        <v>1</v>
      </c>
      <c r="E188" t="s">
        <v>210</v>
      </c>
      <c r="F188" s="62">
        <v>431399</v>
      </c>
    </row>
    <row r="189" spans="1:6">
      <c r="A189" t="str">
        <f t="shared" si="4"/>
        <v>SEREMIS</v>
      </c>
      <c r="B189" t="s">
        <v>56</v>
      </c>
      <c r="C189" t="s">
        <v>188</v>
      </c>
      <c r="D189" s="97" t="str">
        <f t="shared" si="5"/>
        <v>3</v>
      </c>
      <c r="E189" t="s">
        <v>211</v>
      </c>
      <c r="F189" s="62">
        <v>67901</v>
      </c>
    </row>
    <row r="190" spans="1:6">
      <c r="A190" t="str">
        <f t="shared" si="4"/>
        <v>SEREMIS</v>
      </c>
      <c r="B190" t="s">
        <v>56</v>
      </c>
      <c r="C190" t="s">
        <v>102</v>
      </c>
      <c r="D190" s="97" t="str">
        <f t="shared" si="5"/>
        <v>4</v>
      </c>
      <c r="E190" t="s">
        <v>212</v>
      </c>
      <c r="F190" s="62">
        <v>2562720</v>
      </c>
    </row>
    <row r="191" spans="1:6">
      <c r="A191" t="str">
        <f t="shared" si="4"/>
        <v>SEREMIS</v>
      </c>
      <c r="B191" t="s">
        <v>56</v>
      </c>
      <c r="C191" t="s">
        <v>102</v>
      </c>
      <c r="D191" s="97" t="str">
        <f t="shared" si="5"/>
        <v>4</v>
      </c>
      <c r="E191" t="s">
        <v>213</v>
      </c>
      <c r="F191" s="62">
        <v>1890720</v>
      </c>
    </row>
    <row r="192" spans="1:6">
      <c r="A192" t="str">
        <f t="shared" si="4"/>
        <v>SEREMIS</v>
      </c>
      <c r="B192" t="s">
        <v>56</v>
      </c>
      <c r="C192" t="s">
        <v>102</v>
      </c>
      <c r="D192" s="97" t="str">
        <f t="shared" si="5"/>
        <v>4</v>
      </c>
      <c r="E192" t="s">
        <v>214</v>
      </c>
      <c r="F192" s="62">
        <v>1506721</v>
      </c>
    </row>
    <row r="193" spans="1:6">
      <c r="A193" t="str">
        <f t="shared" si="4"/>
        <v>SEREMIS</v>
      </c>
      <c r="B193" t="s">
        <v>56</v>
      </c>
      <c r="C193" t="s">
        <v>50</v>
      </c>
      <c r="D193" s="97" t="str">
        <f t="shared" si="5"/>
        <v>6</v>
      </c>
      <c r="E193" t="s">
        <v>215</v>
      </c>
      <c r="F193" s="62">
        <v>381347</v>
      </c>
    </row>
    <row r="194" spans="1:6">
      <c r="A194" t="str">
        <f t="shared" si="4"/>
        <v>SEREMIS</v>
      </c>
      <c r="B194" t="s">
        <v>56</v>
      </c>
      <c r="C194" t="s">
        <v>14</v>
      </c>
      <c r="D194" s="97" t="str">
        <f t="shared" si="5"/>
        <v>7</v>
      </c>
      <c r="E194" t="s">
        <v>216</v>
      </c>
      <c r="F194" s="62">
        <v>646598</v>
      </c>
    </row>
    <row r="195" spans="1:6">
      <c r="A195" t="str">
        <f t="shared" si="4"/>
        <v>SEREMIS</v>
      </c>
      <c r="B195" t="s">
        <v>56</v>
      </c>
      <c r="C195" t="s">
        <v>14</v>
      </c>
      <c r="D195" s="97" t="str">
        <f t="shared" si="5"/>
        <v>7</v>
      </c>
      <c r="E195" t="s">
        <v>217</v>
      </c>
      <c r="F195" s="62">
        <v>126997</v>
      </c>
    </row>
    <row r="196" spans="1:6">
      <c r="A196" t="str">
        <f t="shared" si="4"/>
        <v>SEREMIS</v>
      </c>
      <c r="B196" t="s">
        <v>56</v>
      </c>
      <c r="C196" t="s">
        <v>6</v>
      </c>
      <c r="D196" s="97" t="str">
        <f t="shared" si="5"/>
        <v>8</v>
      </c>
      <c r="E196" t="s">
        <v>218</v>
      </c>
      <c r="F196" s="62">
        <v>110206</v>
      </c>
    </row>
    <row r="197" spans="1:6">
      <c r="A197" t="str">
        <f t="shared" si="4"/>
        <v>SEREMIS</v>
      </c>
      <c r="B197" t="s">
        <v>56</v>
      </c>
      <c r="C197" t="s">
        <v>6</v>
      </c>
      <c r="D197" s="97" t="str">
        <f t="shared" si="5"/>
        <v>8</v>
      </c>
      <c r="E197" t="s">
        <v>219</v>
      </c>
      <c r="F197" s="62">
        <v>96450</v>
      </c>
    </row>
    <row r="198" spans="1:6">
      <c r="A198" t="str">
        <f t="shared" ref="A198:A261" si="6">IF(ISBLANK(C198),"",INDEX(AREA,MATCH(C198,REGIÓN,0)))</f>
        <v>SEREMIS</v>
      </c>
      <c r="B198" t="s">
        <v>56</v>
      </c>
      <c r="C198" t="s">
        <v>6</v>
      </c>
      <c r="D198" s="97" t="str">
        <f t="shared" ref="D198:D261" si="7">IF(ISBLANK(C198),"",INDEX(CÓDIGO_REGION,MATCH(C198,REGIÓN,0)))</f>
        <v>8</v>
      </c>
      <c r="E198" t="s">
        <v>220</v>
      </c>
      <c r="F198" s="62">
        <v>86805</v>
      </c>
    </row>
    <row r="199" spans="1:6">
      <c r="A199" t="str">
        <f t="shared" si="6"/>
        <v>SEREMIS</v>
      </c>
      <c r="B199" t="s">
        <v>56</v>
      </c>
      <c r="C199" t="s">
        <v>15</v>
      </c>
      <c r="D199" s="97" t="str">
        <f t="shared" si="7"/>
        <v>9</v>
      </c>
      <c r="E199" t="s">
        <v>221</v>
      </c>
      <c r="F199" s="62">
        <v>1686306</v>
      </c>
    </row>
    <row r="200" spans="1:6">
      <c r="A200" t="str">
        <f t="shared" si="6"/>
        <v>SEREMIS</v>
      </c>
      <c r="B200" t="s">
        <v>56</v>
      </c>
      <c r="C200" t="s">
        <v>15</v>
      </c>
      <c r="D200" s="97" t="str">
        <f t="shared" si="7"/>
        <v>9</v>
      </c>
      <c r="E200" t="s">
        <v>222</v>
      </c>
      <c r="F200" s="62">
        <v>188415</v>
      </c>
    </row>
    <row r="201" spans="1:6">
      <c r="A201" t="str">
        <f t="shared" si="6"/>
        <v>SEREMIS</v>
      </c>
      <c r="B201" t="s">
        <v>56</v>
      </c>
      <c r="C201" t="s">
        <v>15</v>
      </c>
      <c r="D201" s="97" t="str">
        <f t="shared" si="7"/>
        <v>9</v>
      </c>
      <c r="E201" t="s">
        <v>222</v>
      </c>
      <c r="F201" s="62">
        <v>16667</v>
      </c>
    </row>
    <row r="202" spans="1:6">
      <c r="A202" t="str">
        <f t="shared" si="6"/>
        <v>SEREMIS</v>
      </c>
      <c r="B202" t="s">
        <v>56</v>
      </c>
      <c r="C202" t="s">
        <v>17</v>
      </c>
      <c r="D202" s="97" t="str">
        <f t="shared" si="7"/>
        <v>10</v>
      </c>
      <c r="E202" t="s">
        <v>223</v>
      </c>
      <c r="F202" s="62">
        <v>112200</v>
      </c>
    </row>
    <row r="203" spans="1:6">
      <c r="A203" t="str">
        <f t="shared" si="6"/>
        <v>SEREMIS</v>
      </c>
      <c r="B203" t="s">
        <v>56</v>
      </c>
      <c r="C203" t="s">
        <v>8</v>
      </c>
      <c r="D203" s="97" t="str">
        <f t="shared" si="7"/>
        <v>11</v>
      </c>
      <c r="E203" t="s">
        <v>224</v>
      </c>
      <c r="F203" s="62">
        <v>47600</v>
      </c>
    </row>
    <row r="204" spans="1:6">
      <c r="A204" t="str">
        <f t="shared" si="6"/>
        <v>SEREMIS</v>
      </c>
      <c r="B204" t="s">
        <v>56</v>
      </c>
      <c r="C204" t="s">
        <v>8</v>
      </c>
      <c r="D204" s="97" t="str">
        <f t="shared" si="7"/>
        <v>11</v>
      </c>
      <c r="E204" t="s">
        <v>225</v>
      </c>
      <c r="F204" s="62">
        <v>22500</v>
      </c>
    </row>
    <row r="205" spans="1:6">
      <c r="A205" t="str">
        <f t="shared" si="6"/>
        <v>SEREMIS</v>
      </c>
      <c r="B205" t="s">
        <v>56</v>
      </c>
      <c r="C205" t="s">
        <v>8</v>
      </c>
      <c r="D205" s="97" t="str">
        <f t="shared" si="7"/>
        <v>11</v>
      </c>
      <c r="E205" t="s">
        <v>226</v>
      </c>
      <c r="F205" s="62">
        <v>47600</v>
      </c>
    </row>
    <row r="206" spans="1:6">
      <c r="A206" t="str">
        <f t="shared" si="6"/>
        <v>SEREMIS</v>
      </c>
      <c r="B206" t="s">
        <v>56</v>
      </c>
      <c r="C206" t="s">
        <v>24</v>
      </c>
      <c r="D206" s="97" t="str">
        <f t="shared" si="7"/>
        <v>12</v>
      </c>
      <c r="E206" t="s">
        <v>227</v>
      </c>
      <c r="F206" s="62">
        <v>657475</v>
      </c>
    </row>
    <row r="207" spans="1:6">
      <c r="A207" t="str">
        <f t="shared" si="6"/>
        <v>SEREMIS</v>
      </c>
      <c r="B207" t="s">
        <v>56</v>
      </c>
      <c r="C207" t="s">
        <v>24</v>
      </c>
      <c r="D207" s="97" t="str">
        <f t="shared" si="7"/>
        <v>12</v>
      </c>
      <c r="E207" t="s">
        <v>228</v>
      </c>
      <c r="F207" s="62">
        <v>277079</v>
      </c>
    </row>
    <row r="208" spans="1:6">
      <c r="A208" t="str">
        <f t="shared" si="6"/>
        <v>SEREMIS</v>
      </c>
      <c r="B208" t="s">
        <v>56</v>
      </c>
      <c r="C208" t="s">
        <v>25</v>
      </c>
      <c r="D208" s="97" t="str">
        <f t="shared" si="7"/>
        <v>13</v>
      </c>
      <c r="E208" t="s">
        <v>229</v>
      </c>
      <c r="F208" s="62">
        <v>155680</v>
      </c>
    </row>
    <row r="209" spans="1:6">
      <c r="A209" t="str">
        <f t="shared" si="6"/>
        <v>SEREMIS</v>
      </c>
      <c r="B209" t="s">
        <v>56</v>
      </c>
      <c r="C209" t="s">
        <v>9</v>
      </c>
      <c r="D209" s="97" t="str">
        <f t="shared" si="7"/>
        <v>15</v>
      </c>
      <c r="E209" t="s">
        <v>230</v>
      </c>
      <c r="F209" s="62">
        <v>935073</v>
      </c>
    </row>
    <row r="210" spans="1:6">
      <c r="A210" t="str">
        <f t="shared" si="6"/>
        <v>SEREMIS</v>
      </c>
      <c r="B210" t="s">
        <v>56</v>
      </c>
      <c r="C210" t="s">
        <v>9</v>
      </c>
      <c r="D210" s="97" t="str">
        <f t="shared" si="7"/>
        <v>15</v>
      </c>
      <c r="E210" t="s">
        <v>231</v>
      </c>
      <c r="F210" s="62">
        <v>669903</v>
      </c>
    </row>
    <row r="211" spans="1:6">
      <c r="A211" t="str">
        <f t="shared" si="6"/>
        <v>SEREMIS</v>
      </c>
      <c r="B211" t="s">
        <v>56</v>
      </c>
      <c r="C211" t="s">
        <v>9</v>
      </c>
      <c r="D211" s="97" t="str">
        <f t="shared" si="7"/>
        <v>15</v>
      </c>
      <c r="E211" t="s">
        <v>232</v>
      </c>
      <c r="F211" s="62">
        <v>362864</v>
      </c>
    </row>
    <row r="212" spans="1:6">
      <c r="A212" t="str">
        <f t="shared" si="6"/>
        <v>SEREMIS</v>
      </c>
      <c r="B212" t="s">
        <v>56</v>
      </c>
      <c r="C212" t="s">
        <v>9</v>
      </c>
      <c r="D212" s="97" t="str">
        <f t="shared" si="7"/>
        <v>15</v>
      </c>
      <c r="E212" t="s">
        <v>233</v>
      </c>
      <c r="F212" s="62">
        <v>150000</v>
      </c>
    </row>
    <row r="213" spans="1:6">
      <c r="A213" t="str">
        <f t="shared" si="6"/>
        <v>SEREMIS</v>
      </c>
      <c r="B213" t="s">
        <v>56</v>
      </c>
      <c r="C213" t="s">
        <v>9</v>
      </c>
      <c r="D213" s="97" t="str">
        <f t="shared" si="7"/>
        <v>15</v>
      </c>
      <c r="E213" t="s">
        <v>234</v>
      </c>
      <c r="F213" s="62">
        <v>32162</v>
      </c>
    </row>
    <row r="214" spans="1:6">
      <c r="A214" t="str">
        <f t="shared" si="6"/>
        <v>SEREMIS</v>
      </c>
      <c r="B214" t="s">
        <v>56</v>
      </c>
      <c r="C214" t="s">
        <v>9</v>
      </c>
      <c r="D214" s="97" t="str">
        <f t="shared" si="7"/>
        <v>15</v>
      </c>
      <c r="E214" t="s">
        <v>234</v>
      </c>
      <c r="F214" s="62">
        <v>34600</v>
      </c>
    </row>
    <row r="215" spans="1:6">
      <c r="A215" t="str">
        <f t="shared" si="6"/>
        <v>NIVEL CENTRAL</v>
      </c>
      <c r="B215" t="s">
        <v>56</v>
      </c>
      <c r="C215" t="s">
        <v>10</v>
      </c>
      <c r="D215" s="97" t="str">
        <f t="shared" si="7"/>
        <v>14</v>
      </c>
      <c r="E215" t="s">
        <v>148</v>
      </c>
      <c r="F215" s="62">
        <v>181680</v>
      </c>
    </row>
    <row r="216" spans="1:6">
      <c r="A216" t="str">
        <f t="shared" si="6"/>
        <v>NIVEL CENTRAL</v>
      </c>
      <c r="B216" t="s">
        <v>56</v>
      </c>
      <c r="C216" t="s">
        <v>10</v>
      </c>
      <c r="D216" s="97" t="str">
        <f t="shared" si="7"/>
        <v>14</v>
      </c>
      <c r="E216" t="s">
        <v>148</v>
      </c>
      <c r="F216" s="62">
        <v>55901</v>
      </c>
    </row>
    <row r="217" spans="1:6">
      <c r="A217" t="str">
        <f t="shared" si="6"/>
        <v>NIVEL CENTRAL</v>
      </c>
      <c r="B217" t="s">
        <v>56</v>
      </c>
      <c r="C217" t="s">
        <v>10</v>
      </c>
      <c r="D217" s="97" t="str">
        <f t="shared" si="7"/>
        <v>14</v>
      </c>
      <c r="E217" t="s">
        <v>235</v>
      </c>
      <c r="F217" s="62">
        <v>28634</v>
      </c>
    </row>
    <row r="218" spans="1:6">
      <c r="A218" t="str">
        <f t="shared" si="6"/>
        <v>NIVEL CENTRAL</v>
      </c>
      <c r="B218" t="s">
        <v>56</v>
      </c>
      <c r="C218" t="s">
        <v>10</v>
      </c>
      <c r="D218" s="97" t="str">
        <f t="shared" si="7"/>
        <v>14</v>
      </c>
      <c r="E218" t="s">
        <v>148</v>
      </c>
      <c r="F218" s="62">
        <v>48914</v>
      </c>
    </row>
    <row r="219" spans="1:6">
      <c r="A219" t="str">
        <f t="shared" si="6"/>
        <v>NIVEL CENTRAL</v>
      </c>
      <c r="B219" t="s">
        <v>56</v>
      </c>
      <c r="C219" t="s">
        <v>10</v>
      </c>
      <c r="D219" s="97" t="str">
        <f t="shared" si="7"/>
        <v>14</v>
      </c>
      <c r="E219" t="s">
        <v>148</v>
      </c>
      <c r="F219" s="62">
        <v>146741</v>
      </c>
    </row>
    <row r="220" spans="1:6">
      <c r="A220" t="str">
        <f t="shared" si="6"/>
        <v>NIVEL CENTRAL</v>
      </c>
      <c r="B220" t="s">
        <v>56</v>
      </c>
      <c r="C220" t="s">
        <v>10</v>
      </c>
      <c r="D220" s="97" t="str">
        <f t="shared" si="7"/>
        <v>14</v>
      </c>
      <c r="E220" t="s">
        <v>235</v>
      </c>
      <c r="F220" s="62">
        <v>28683</v>
      </c>
    </row>
    <row r="221" spans="1:6">
      <c r="A221" t="str">
        <f t="shared" si="6"/>
        <v>NIVEL CENTRAL</v>
      </c>
      <c r="B221" t="s">
        <v>56</v>
      </c>
      <c r="C221" t="s">
        <v>10</v>
      </c>
      <c r="D221" s="97" t="str">
        <f t="shared" si="7"/>
        <v>14</v>
      </c>
      <c r="E221" t="s">
        <v>236</v>
      </c>
      <c r="F221" s="62">
        <v>204156</v>
      </c>
    </row>
    <row r="222" spans="1:6">
      <c r="A222" t="str">
        <f t="shared" si="6"/>
        <v>NIVEL CENTRAL</v>
      </c>
      <c r="B222" t="s">
        <v>56</v>
      </c>
      <c r="C222" t="s">
        <v>10</v>
      </c>
      <c r="D222" s="97" t="str">
        <f t="shared" si="7"/>
        <v>14</v>
      </c>
      <c r="E222" t="s">
        <v>237</v>
      </c>
      <c r="F222" s="62">
        <v>148999</v>
      </c>
    </row>
    <row r="223" spans="1:6">
      <c r="A223" t="str">
        <f t="shared" si="6"/>
        <v>NIVEL CENTRAL</v>
      </c>
      <c r="B223" t="s">
        <v>57</v>
      </c>
      <c r="C223" t="s">
        <v>10</v>
      </c>
      <c r="D223" s="97" t="str">
        <f t="shared" si="7"/>
        <v>14</v>
      </c>
      <c r="E223" t="s">
        <v>256</v>
      </c>
      <c r="F223" s="62">
        <v>59395</v>
      </c>
    </row>
    <row r="224" spans="1:6">
      <c r="A224" t="str">
        <f t="shared" si="6"/>
        <v>NIVEL CENTRAL</v>
      </c>
      <c r="B224" t="s">
        <v>57</v>
      </c>
      <c r="C224" t="s">
        <v>10</v>
      </c>
      <c r="D224" s="97" t="str">
        <f t="shared" si="7"/>
        <v>14</v>
      </c>
      <c r="E224" t="s">
        <v>257</v>
      </c>
      <c r="F224" s="62">
        <v>482150</v>
      </c>
    </row>
    <row r="225" spans="1:6">
      <c r="A225" t="str">
        <f t="shared" si="6"/>
        <v>NIVEL CENTRAL</v>
      </c>
      <c r="B225" t="s">
        <v>57</v>
      </c>
      <c r="C225" t="s">
        <v>10</v>
      </c>
      <c r="D225" s="97" t="str">
        <f t="shared" si="7"/>
        <v>14</v>
      </c>
      <c r="E225" t="s">
        <v>258</v>
      </c>
      <c r="F225" s="62">
        <v>248063</v>
      </c>
    </row>
    <row r="226" spans="1:6">
      <c r="A226" t="str">
        <f t="shared" si="6"/>
        <v>NIVEL CENTRAL</v>
      </c>
      <c r="B226" t="s">
        <v>57</v>
      </c>
      <c r="C226" t="s">
        <v>10</v>
      </c>
      <c r="D226" s="97" t="str">
        <f t="shared" si="7"/>
        <v>14</v>
      </c>
      <c r="E226" t="s">
        <v>259</v>
      </c>
      <c r="F226" s="62">
        <v>28760</v>
      </c>
    </row>
    <row r="227" spans="1:6">
      <c r="A227" t="str">
        <f t="shared" si="6"/>
        <v>NIVEL CENTRAL</v>
      </c>
      <c r="B227" t="s">
        <v>57</v>
      </c>
      <c r="C227" t="s">
        <v>10</v>
      </c>
      <c r="D227" s="97" t="str">
        <f t="shared" si="7"/>
        <v>14</v>
      </c>
      <c r="E227" t="s">
        <v>260</v>
      </c>
      <c r="F227" s="62">
        <v>1773100</v>
      </c>
    </row>
    <row r="228" spans="1:6">
      <c r="A228" t="str">
        <f t="shared" si="6"/>
        <v>NIVEL CENTRAL</v>
      </c>
      <c r="B228" t="s">
        <v>57</v>
      </c>
      <c r="C228" t="s">
        <v>10</v>
      </c>
      <c r="D228" s="97" t="str">
        <f t="shared" si="7"/>
        <v>14</v>
      </c>
      <c r="E228" t="s">
        <v>261</v>
      </c>
      <c r="F228" s="62">
        <v>122284</v>
      </c>
    </row>
    <row r="229" spans="1:6">
      <c r="A229" t="str">
        <f t="shared" si="6"/>
        <v>NIVEL CENTRAL</v>
      </c>
      <c r="B229" t="s">
        <v>57</v>
      </c>
      <c r="C229" t="s">
        <v>10</v>
      </c>
      <c r="D229" s="97" t="str">
        <f t="shared" si="7"/>
        <v>14</v>
      </c>
      <c r="E229" t="s">
        <v>262</v>
      </c>
      <c r="F229" s="62">
        <v>243950</v>
      </c>
    </row>
    <row r="230" spans="1:6">
      <c r="A230" t="str">
        <f t="shared" si="6"/>
        <v>NIVEL CENTRAL</v>
      </c>
      <c r="B230" t="s">
        <v>57</v>
      </c>
      <c r="C230" t="s">
        <v>10</v>
      </c>
      <c r="D230" s="97" t="str">
        <f t="shared" si="7"/>
        <v>14</v>
      </c>
      <c r="E230" t="s">
        <v>263</v>
      </c>
      <c r="F230" s="62">
        <v>143247</v>
      </c>
    </row>
    <row r="231" spans="1:6">
      <c r="A231" t="str">
        <f t="shared" si="6"/>
        <v>NIVEL CENTRAL</v>
      </c>
      <c r="B231" t="s">
        <v>57</v>
      </c>
      <c r="C231" t="s">
        <v>10</v>
      </c>
      <c r="D231" s="97" t="str">
        <f t="shared" si="7"/>
        <v>14</v>
      </c>
      <c r="E231" t="s">
        <v>264</v>
      </c>
      <c r="F231" s="62">
        <v>110589</v>
      </c>
    </row>
    <row r="232" spans="1:6">
      <c r="A232" t="str">
        <f t="shared" si="6"/>
        <v>SEREMIS</v>
      </c>
      <c r="B232" t="s">
        <v>57</v>
      </c>
      <c r="C232" t="s">
        <v>98</v>
      </c>
      <c r="D232" s="97" t="str">
        <f t="shared" si="7"/>
        <v>1</v>
      </c>
      <c r="E232" t="s">
        <v>265</v>
      </c>
      <c r="F232" s="62">
        <v>267702</v>
      </c>
    </row>
    <row r="233" spans="1:6">
      <c r="A233" t="str">
        <f t="shared" si="6"/>
        <v>SEREMIS</v>
      </c>
      <c r="B233" t="s">
        <v>57</v>
      </c>
      <c r="C233" t="s">
        <v>98</v>
      </c>
      <c r="D233" s="97" t="str">
        <f t="shared" si="7"/>
        <v>1</v>
      </c>
      <c r="E233" t="s">
        <v>266</v>
      </c>
      <c r="F233" s="62">
        <v>287374</v>
      </c>
    </row>
    <row r="234" spans="1:6">
      <c r="A234" t="str">
        <f t="shared" si="6"/>
        <v>SEREMIS</v>
      </c>
      <c r="B234" t="s">
        <v>57</v>
      </c>
      <c r="C234" t="s">
        <v>188</v>
      </c>
      <c r="D234" s="97" t="str">
        <f t="shared" si="7"/>
        <v>3</v>
      </c>
      <c r="E234" t="s">
        <v>267</v>
      </c>
      <c r="F234" s="62">
        <v>818958</v>
      </c>
    </row>
    <row r="235" spans="1:6">
      <c r="A235" t="str">
        <f t="shared" si="6"/>
        <v>SEREMIS</v>
      </c>
      <c r="B235" t="s">
        <v>57</v>
      </c>
      <c r="C235" t="s">
        <v>188</v>
      </c>
      <c r="D235" s="97" t="str">
        <f t="shared" si="7"/>
        <v>3</v>
      </c>
      <c r="E235" t="s">
        <v>268</v>
      </c>
      <c r="F235" s="62">
        <v>429590</v>
      </c>
    </row>
    <row r="236" spans="1:6">
      <c r="A236" t="str">
        <f t="shared" si="6"/>
        <v>SEREMIS</v>
      </c>
      <c r="B236" t="s">
        <v>57</v>
      </c>
      <c r="C236" t="s">
        <v>188</v>
      </c>
      <c r="D236" s="97" t="str">
        <f t="shared" si="7"/>
        <v>3</v>
      </c>
      <c r="E236" t="s">
        <v>269</v>
      </c>
      <c r="F236" s="62">
        <v>3248000</v>
      </c>
    </row>
    <row r="237" spans="1:6">
      <c r="A237" t="str">
        <f t="shared" si="6"/>
        <v>SEREMIS</v>
      </c>
      <c r="B237" t="s">
        <v>57</v>
      </c>
      <c r="C237" t="s">
        <v>248</v>
      </c>
      <c r="D237" s="97" t="str">
        <f t="shared" si="7"/>
        <v>5</v>
      </c>
      <c r="E237" t="s">
        <v>270</v>
      </c>
      <c r="F237" s="62">
        <v>14002</v>
      </c>
    </row>
    <row r="238" spans="1:6">
      <c r="A238" t="str">
        <f t="shared" si="6"/>
        <v>SEREMIS</v>
      </c>
      <c r="B238" t="s">
        <v>57</v>
      </c>
      <c r="C238" t="s">
        <v>248</v>
      </c>
      <c r="D238" s="97" t="str">
        <f t="shared" si="7"/>
        <v>5</v>
      </c>
      <c r="E238" t="s">
        <v>271</v>
      </c>
      <c r="F238" s="62">
        <v>294032</v>
      </c>
    </row>
    <row r="239" spans="1:6">
      <c r="A239" t="str">
        <f t="shared" si="6"/>
        <v>SEREMIS</v>
      </c>
      <c r="B239" t="s">
        <v>57</v>
      </c>
      <c r="C239" t="s">
        <v>14</v>
      </c>
      <c r="D239" s="97" t="str">
        <f t="shared" si="7"/>
        <v>7</v>
      </c>
      <c r="E239" t="s">
        <v>272</v>
      </c>
      <c r="F239" s="62">
        <v>142800</v>
      </c>
    </row>
    <row r="240" spans="1:6">
      <c r="A240" t="str">
        <f t="shared" si="6"/>
        <v>SEREMIS</v>
      </c>
      <c r="B240" t="s">
        <v>57</v>
      </c>
      <c r="C240" t="s">
        <v>14</v>
      </c>
      <c r="D240" s="97" t="str">
        <f t="shared" si="7"/>
        <v>7</v>
      </c>
      <c r="E240" t="s">
        <v>273</v>
      </c>
      <c r="F240" s="62">
        <v>1004741</v>
      </c>
    </row>
    <row r="241" spans="1:6">
      <c r="A241" t="str">
        <f t="shared" si="6"/>
        <v>SEREMIS</v>
      </c>
      <c r="B241" t="s">
        <v>57</v>
      </c>
      <c r="C241" t="s">
        <v>14</v>
      </c>
      <c r="D241" s="97" t="str">
        <f t="shared" si="7"/>
        <v>7</v>
      </c>
      <c r="E241" t="s">
        <v>274</v>
      </c>
      <c r="F241" s="62">
        <v>587384</v>
      </c>
    </row>
    <row r="242" spans="1:6">
      <c r="A242" t="str">
        <f t="shared" si="6"/>
        <v>SEREMIS</v>
      </c>
      <c r="B242" t="s">
        <v>57</v>
      </c>
      <c r="C242" t="s">
        <v>6</v>
      </c>
      <c r="D242" s="97" t="str">
        <f t="shared" si="7"/>
        <v>8</v>
      </c>
      <c r="E242" t="s">
        <v>252</v>
      </c>
      <c r="F242" s="62">
        <v>77778</v>
      </c>
    </row>
    <row r="243" spans="1:6">
      <c r="A243" t="str">
        <f t="shared" si="6"/>
        <v>SEREMIS</v>
      </c>
      <c r="B243" t="s">
        <v>57</v>
      </c>
      <c r="C243" t="s">
        <v>6</v>
      </c>
      <c r="D243" s="97" t="str">
        <f t="shared" si="7"/>
        <v>8</v>
      </c>
      <c r="E243" t="s">
        <v>253</v>
      </c>
      <c r="F243" s="62">
        <v>9645</v>
      </c>
    </row>
    <row r="244" spans="1:6">
      <c r="A244" t="str">
        <f t="shared" si="6"/>
        <v>SEREMIS</v>
      </c>
      <c r="B244" t="s">
        <v>57</v>
      </c>
      <c r="C244" t="s">
        <v>6</v>
      </c>
      <c r="D244" s="97" t="str">
        <f t="shared" si="7"/>
        <v>8</v>
      </c>
      <c r="E244" t="s">
        <v>254</v>
      </c>
      <c r="F244" s="62">
        <v>96450</v>
      </c>
    </row>
    <row r="245" spans="1:6">
      <c r="A245" t="str">
        <f t="shared" si="6"/>
        <v>SEREMIS</v>
      </c>
      <c r="B245" t="s">
        <v>57</v>
      </c>
      <c r="C245" t="s">
        <v>6</v>
      </c>
      <c r="D245" s="97" t="str">
        <f t="shared" si="7"/>
        <v>8</v>
      </c>
      <c r="E245" t="s">
        <v>255</v>
      </c>
      <c r="F245" s="62">
        <v>356863</v>
      </c>
    </row>
    <row r="246" spans="1:6">
      <c r="A246" t="str">
        <f t="shared" si="6"/>
        <v>SEREMIS</v>
      </c>
      <c r="B246" t="s">
        <v>57</v>
      </c>
      <c r="C246" t="s">
        <v>15</v>
      </c>
      <c r="D246" s="97" t="str">
        <f t="shared" si="7"/>
        <v>9</v>
      </c>
      <c r="E246" t="s">
        <v>275</v>
      </c>
      <c r="F246" s="62">
        <v>3465184</v>
      </c>
    </row>
    <row r="247" spans="1:6">
      <c r="A247" t="str">
        <f t="shared" si="6"/>
        <v>SEREMIS</v>
      </c>
      <c r="B247" t="s">
        <v>57</v>
      </c>
      <c r="C247" t="s">
        <v>15</v>
      </c>
      <c r="D247" s="97" t="str">
        <f t="shared" si="7"/>
        <v>9</v>
      </c>
      <c r="E247" t="s">
        <v>276</v>
      </c>
      <c r="F247" s="62">
        <v>164807</v>
      </c>
    </row>
    <row r="248" spans="1:6">
      <c r="A248" t="str">
        <f t="shared" si="6"/>
        <v>SEREMIS</v>
      </c>
      <c r="B248" t="s">
        <v>57</v>
      </c>
      <c r="C248" t="s">
        <v>15</v>
      </c>
      <c r="D248" s="97" t="str">
        <f t="shared" si="7"/>
        <v>9</v>
      </c>
      <c r="E248" t="s">
        <v>277</v>
      </c>
      <c r="F248" s="62">
        <v>66667</v>
      </c>
    </row>
    <row r="249" spans="1:6">
      <c r="A249" t="str">
        <f t="shared" si="6"/>
        <v>SEREMIS</v>
      </c>
      <c r="B249" t="s">
        <v>57</v>
      </c>
      <c r="C249" t="s">
        <v>17</v>
      </c>
      <c r="D249" s="97" t="str">
        <f t="shared" si="7"/>
        <v>10</v>
      </c>
      <c r="E249" t="s">
        <v>278</v>
      </c>
      <c r="F249" s="62">
        <v>647360</v>
      </c>
    </row>
    <row r="250" spans="1:6">
      <c r="A250" t="str">
        <f t="shared" si="6"/>
        <v>SEREMIS</v>
      </c>
      <c r="B250" t="s">
        <v>57</v>
      </c>
      <c r="C250" t="s">
        <v>17</v>
      </c>
      <c r="D250" s="97" t="str">
        <f t="shared" si="7"/>
        <v>10</v>
      </c>
      <c r="E250" t="s">
        <v>279</v>
      </c>
      <c r="F250" s="62">
        <v>293335</v>
      </c>
    </row>
    <row r="251" spans="1:6">
      <c r="A251" t="str">
        <f t="shared" si="6"/>
        <v>SEREMIS</v>
      </c>
      <c r="B251" t="s">
        <v>57</v>
      </c>
      <c r="C251" t="s">
        <v>17</v>
      </c>
      <c r="D251" s="97" t="str">
        <f t="shared" si="7"/>
        <v>10</v>
      </c>
      <c r="E251" t="s">
        <v>280</v>
      </c>
      <c r="F251" s="62">
        <v>232645</v>
      </c>
    </row>
    <row r="252" spans="1:6">
      <c r="A252" t="str">
        <f t="shared" si="6"/>
        <v>SEREMIS</v>
      </c>
      <c r="B252" t="s">
        <v>57</v>
      </c>
      <c r="C252" t="s">
        <v>8</v>
      </c>
      <c r="D252" s="97" t="str">
        <f t="shared" si="7"/>
        <v>11</v>
      </c>
      <c r="E252" t="s">
        <v>281</v>
      </c>
      <c r="F252" s="62">
        <v>41650</v>
      </c>
    </row>
    <row r="253" spans="1:6">
      <c r="A253" t="str">
        <f t="shared" si="6"/>
        <v>SEREMIS</v>
      </c>
      <c r="B253" t="s">
        <v>57</v>
      </c>
      <c r="C253" t="s">
        <v>8</v>
      </c>
      <c r="D253" s="97" t="str">
        <f t="shared" si="7"/>
        <v>11</v>
      </c>
      <c r="E253" t="s">
        <v>282</v>
      </c>
      <c r="F253" s="62">
        <v>10000</v>
      </c>
    </row>
    <row r="254" spans="1:6">
      <c r="A254" t="str">
        <f t="shared" si="6"/>
        <v>SEREMIS</v>
      </c>
      <c r="B254" t="s">
        <v>57</v>
      </c>
      <c r="C254" t="s">
        <v>24</v>
      </c>
      <c r="D254" s="97" t="str">
        <f t="shared" si="7"/>
        <v>12</v>
      </c>
      <c r="E254" t="s">
        <v>283</v>
      </c>
      <c r="F254" s="62">
        <v>561832</v>
      </c>
    </row>
    <row r="255" spans="1:6">
      <c r="A255" t="str">
        <f t="shared" si="6"/>
        <v>SEREMIS</v>
      </c>
      <c r="B255" t="s">
        <v>57</v>
      </c>
      <c r="C255" t="s">
        <v>9</v>
      </c>
      <c r="D255" s="97" t="str">
        <f t="shared" si="7"/>
        <v>15</v>
      </c>
      <c r="E255" t="s">
        <v>284</v>
      </c>
      <c r="F255" s="62">
        <v>106500</v>
      </c>
    </row>
    <row r="256" spans="1:6">
      <c r="A256" t="str">
        <f t="shared" si="6"/>
        <v>SEREMIS</v>
      </c>
      <c r="B256" t="s">
        <v>57</v>
      </c>
      <c r="C256" t="s">
        <v>9</v>
      </c>
      <c r="D256" s="97" t="str">
        <f t="shared" si="7"/>
        <v>15</v>
      </c>
      <c r="E256" t="s">
        <v>285</v>
      </c>
      <c r="F256" s="62">
        <v>50000</v>
      </c>
    </row>
    <row r="257" spans="1:6">
      <c r="A257" t="str">
        <f t="shared" si="6"/>
        <v>SEREMIS</v>
      </c>
      <c r="B257" t="s">
        <v>57</v>
      </c>
      <c r="C257" t="s">
        <v>9</v>
      </c>
      <c r="D257" s="97" t="str">
        <f t="shared" si="7"/>
        <v>15</v>
      </c>
      <c r="E257" t="s">
        <v>286</v>
      </c>
      <c r="F257" s="62">
        <v>139563</v>
      </c>
    </row>
    <row r="258" spans="1:6">
      <c r="A258" t="str">
        <f t="shared" si="6"/>
        <v>SEREMIS</v>
      </c>
      <c r="B258" t="s">
        <v>57</v>
      </c>
      <c r="C258" t="s">
        <v>9</v>
      </c>
      <c r="D258" s="97" t="str">
        <f t="shared" si="7"/>
        <v>15</v>
      </c>
      <c r="E258" t="s">
        <v>287</v>
      </c>
      <c r="F258" s="62">
        <v>38619</v>
      </c>
    </row>
    <row r="259" spans="1:6">
      <c r="A259" t="str">
        <f t="shared" si="6"/>
        <v>SEREMIS</v>
      </c>
      <c r="B259" t="s">
        <v>57</v>
      </c>
      <c r="C259" t="s">
        <v>9</v>
      </c>
      <c r="D259" s="97" t="str">
        <f t="shared" si="7"/>
        <v>15</v>
      </c>
      <c r="E259" t="s">
        <v>288</v>
      </c>
      <c r="F259" s="62">
        <v>427210</v>
      </c>
    </row>
    <row r="260" spans="1:6">
      <c r="A260" t="str">
        <f t="shared" si="6"/>
        <v>SEREMIS</v>
      </c>
      <c r="B260" t="s">
        <v>57</v>
      </c>
      <c r="C260" t="s">
        <v>9</v>
      </c>
      <c r="D260" s="97" t="str">
        <f t="shared" si="7"/>
        <v>15</v>
      </c>
      <c r="E260" t="s">
        <v>289</v>
      </c>
      <c r="F260" s="62">
        <v>50000</v>
      </c>
    </row>
    <row r="261" spans="1:6">
      <c r="A261" t="str">
        <f t="shared" si="6"/>
        <v>SEREMIS</v>
      </c>
      <c r="B261" t="s">
        <v>57</v>
      </c>
      <c r="C261" t="s">
        <v>9</v>
      </c>
      <c r="D261" s="97" t="str">
        <f t="shared" si="7"/>
        <v>15</v>
      </c>
      <c r="E261" t="s">
        <v>290</v>
      </c>
      <c r="F261" s="62">
        <v>50000</v>
      </c>
    </row>
    <row r="262" spans="1:6">
      <c r="A262" t="str">
        <f t="shared" ref="A262:A325" si="8">IF(ISBLANK(C262),"",INDEX(AREA,MATCH(C262,REGIÓN,0)))</f>
        <v>SEREMIS</v>
      </c>
      <c r="B262" t="s">
        <v>57</v>
      </c>
      <c r="C262" t="s">
        <v>250</v>
      </c>
      <c r="D262" s="97" t="str">
        <f t="shared" ref="D262:D325" si="9">IF(ISBLANK(C262),"",INDEX(CÓDIGO_REGION,MATCH(C262,REGIÓN,0)))</f>
        <v>16</v>
      </c>
      <c r="E262" t="s">
        <v>291</v>
      </c>
      <c r="F262" s="62">
        <v>652539</v>
      </c>
    </row>
    <row r="263" spans="1:6">
      <c r="A263" t="str">
        <f t="shared" si="8"/>
        <v>SEREMIS</v>
      </c>
      <c r="B263" t="s">
        <v>57</v>
      </c>
      <c r="C263" t="s">
        <v>250</v>
      </c>
      <c r="D263" s="97" t="str">
        <f t="shared" si="9"/>
        <v>16</v>
      </c>
      <c r="E263" t="s">
        <v>292</v>
      </c>
      <c r="F263" s="62">
        <v>152625</v>
      </c>
    </row>
    <row r="264" spans="1:6">
      <c r="A264" t="str">
        <f t="shared" si="8"/>
        <v>NIVEL CENTRAL</v>
      </c>
      <c r="B264" t="s">
        <v>58</v>
      </c>
      <c r="C264" t="s">
        <v>10</v>
      </c>
      <c r="D264" s="97" t="str">
        <f t="shared" si="9"/>
        <v>14</v>
      </c>
      <c r="E264" t="s">
        <v>293</v>
      </c>
      <c r="F264" s="62">
        <v>948573</v>
      </c>
    </row>
    <row r="265" spans="1:6">
      <c r="A265" t="str">
        <f t="shared" si="8"/>
        <v>NIVEL CENTRAL</v>
      </c>
      <c r="B265" t="s">
        <v>58</v>
      </c>
      <c r="C265" t="s">
        <v>10</v>
      </c>
      <c r="D265" s="97" t="str">
        <f t="shared" si="9"/>
        <v>14</v>
      </c>
      <c r="E265" t="s">
        <v>294</v>
      </c>
      <c r="F265" s="62">
        <v>4000001</v>
      </c>
    </row>
    <row r="266" spans="1:6">
      <c r="A266" t="str">
        <f t="shared" si="8"/>
        <v>NIVEL CENTRAL</v>
      </c>
      <c r="B266" t="s">
        <v>58</v>
      </c>
      <c r="C266" t="s">
        <v>10</v>
      </c>
      <c r="D266" s="97" t="str">
        <f t="shared" si="9"/>
        <v>14</v>
      </c>
      <c r="E266" t="s">
        <v>295</v>
      </c>
      <c r="F266" s="62">
        <v>28949</v>
      </c>
    </row>
    <row r="267" spans="1:6">
      <c r="A267" t="str">
        <f t="shared" si="8"/>
        <v>NIVEL CENTRAL</v>
      </c>
      <c r="B267" t="s">
        <v>58</v>
      </c>
      <c r="C267" t="s">
        <v>10</v>
      </c>
      <c r="D267" s="97" t="str">
        <f t="shared" si="9"/>
        <v>14</v>
      </c>
      <c r="E267" t="s">
        <v>296</v>
      </c>
      <c r="F267" s="62">
        <v>250007</v>
      </c>
    </row>
    <row r="268" spans="1:6">
      <c r="A268" t="str">
        <f t="shared" si="8"/>
        <v>NIVEL CENTRAL</v>
      </c>
      <c r="B268" t="s">
        <v>58</v>
      </c>
      <c r="C268" t="s">
        <v>10</v>
      </c>
      <c r="D268" s="97" t="str">
        <f t="shared" si="9"/>
        <v>14</v>
      </c>
      <c r="E268" t="s">
        <v>297</v>
      </c>
      <c r="F268" s="62">
        <v>26999071</v>
      </c>
    </row>
    <row r="269" spans="1:6">
      <c r="A269" t="str">
        <f t="shared" si="8"/>
        <v>NIVEL CENTRAL</v>
      </c>
      <c r="B269" t="s">
        <v>58</v>
      </c>
      <c r="C269" t="s">
        <v>10</v>
      </c>
      <c r="D269" s="97" t="str">
        <f t="shared" si="9"/>
        <v>14</v>
      </c>
      <c r="E269" t="s">
        <v>298</v>
      </c>
      <c r="F269" s="62">
        <v>6829981</v>
      </c>
    </row>
    <row r="270" spans="1:6">
      <c r="A270" t="str">
        <f t="shared" si="8"/>
        <v>NIVEL CENTRAL</v>
      </c>
      <c r="B270" t="s">
        <v>58</v>
      </c>
      <c r="C270" t="s">
        <v>10</v>
      </c>
      <c r="D270" s="97" t="str">
        <f t="shared" si="9"/>
        <v>14</v>
      </c>
      <c r="E270" t="s">
        <v>299</v>
      </c>
      <c r="F270" s="62">
        <v>594929</v>
      </c>
    </row>
    <row r="271" spans="1:6">
      <c r="A271" t="str">
        <f t="shared" si="8"/>
        <v>SEREMIS</v>
      </c>
      <c r="B271" t="s">
        <v>58</v>
      </c>
      <c r="C271" t="s">
        <v>98</v>
      </c>
      <c r="D271" s="97" t="str">
        <f t="shared" si="9"/>
        <v>1</v>
      </c>
      <c r="E271" t="s">
        <v>300</v>
      </c>
      <c r="F271" s="62">
        <v>530405</v>
      </c>
    </row>
    <row r="272" spans="1:6">
      <c r="A272" t="str">
        <f t="shared" si="8"/>
        <v>SEREMIS</v>
      </c>
      <c r="B272" t="s">
        <v>58</v>
      </c>
      <c r="C272" t="s">
        <v>188</v>
      </c>
      <c r="D272" s="97" t="str">
        <f t="shared" si="9"/>
        <v>3</v>
      </c>
      <c r="E272" t="s">
        <v>301</v>
      </c>
      <c r="F272" s="62">
        <v>1720026</v>
      </c>
    </row>
    <row r="273" spans="1:6">
      <c r="A273" t="str">
        <f t="shared" si="8"/>
        <v>SEREMIS</v>
      </c>
      <c r="B273" t="s">
        <v>58</v>
      </c>
      <c r="C273" t="s">
        <v>102</v>
      </c>
      <c r="D273" s="97" t="str">
        <f t="shared" si="9"/>
        <v>4</v>
      </c>
      <c r="E273" t="s">
        <v>302</v>
      </c>
      <c r="F273" s="62">
        <v>354720</v>
      </c>
    </row>
    <row r="274" spans="1:6">
      <c r="A274" t="str">
        <f t="shared" si="8"/>
        <v>SEREMIS</v>
      </c>
      <c r="B274" t="s">
        <v>58</v>
      </c>
      <c r="C274" t="s">
        <v>50</v>
      </c>
      <c r="D274" s="97" t="str">
        <f t="shared" si="9"/>
        <v>6</v>
      </c>
      <c r="E274" t="s">
        <v>303</v>
      </c>
      <c r="F274" s="62">
        <v>254098</v>
      </c>
    </row>
    <row r="275" spans="1:6">
      <c r="A275" t="str">
        <f t="shared" si="8"/>
        <v>SEREMIS</v>
      </c>
      <c r="B275" t="s">
        <v>58</v>
      </c>
      <c r="C275" t="s">
        <v>14</v>
      </c>
      <c r="D275" s="97" t="str">
        <f t="shared" si="9"/>
        <v>7</v>
      </c>
      <c r="E275" t="s">
        <v>304</v>
      </c>
      <c r="F275" s="62">
        <v>1240218</v>
      </c>
    </row>
    <row r="276" spans="1:6">
      <c r="A276" t="str">
        <f t="shared" si="8"/>
        <v>SEREMIS</v>
      </c>
      <c r="B276" t="s">
        <v>58</v>
      </c>
      <c r="C276" t="s">
        <v>14</v>
      </c>
      <c r="D276" s="97" t="str">
        <f t="shared" si="9"/>
        <v>7</v>
      </c>
      <c r="E276" t="s">
        <v>305</v>
      </c>
      <c r="F276" s="62">
        <v>887216</v>
      </c>
    </row>
    <row r="277" spans="1:6">
      <c r="A277" t="str">
        <f t="shared" si="8"/>
        <v>SEREMIS</v>
      </c>
      <c r="B277" t="s">
        <v>58</v>
      </c>
      <c r="C277" t="s">
        <v>6</v>
      </c>
      <c r="D277" s="97" t="str">
        <f t="shared" si="9"/>
        <v>8</v>
      </c>
      <c r="E277" t="s">
        <v>306</v>
      </c>
      <c r="F277" s="62">
        <v>1485322</v>
      </c>
    </row>
    <row r="278" spans="1:6">
      <c r="A278" t="str">
        <f t="shared" si="8"/>
        <v>SEREMIS</v>
      </c>
      <c r="B278" t="s">
        <v>58</v>
      </c>
      <c r="C278" t="s">
        <v>6</v>
      </c>
      <c r="D278" s="97" t="str">
        <f t="shared" si="9"/>
        <v>8</v>
      </c>
      <c r="E278" t="s">
        <v>307</v>
      </c>
      <c r="F278" s="62">
        <v>48225</v>
      </c>
    </row>
    <row r="279" spans="1:6">
      <c r="A279" t="str">
        <f t="shared" si="8"/>
        <v>SEREMIS</v>
      </c>
      <c r="B279" t="s">
        <v>58</v>
      </c>
      <c r="C279" t="s">
        <v>6</v>
      </c>
      <c r="D279" s="97" t="str">
        <f t="shared" si="9"/>
        <v>8</v>
      </c>
      <c r="E279" t="s">
        <v>308</v>
      </c>
      <c r="F279" s="62">
        <v>964495</v>
      </c>
    </row>
    <row r="280" spans="1:6">
      <c r="A280" t="str">
        <f t="shared" si="8"/>
        <v>SEREMIS</v>
      </c>
      <c r="B280" t="s">
        <v>58</v>
      </c>
      <c r="C280" t="s">
        <v>6</v>
      </c>
      <c r="D280" s="97" t="str">
        <f t="shared" si="9"/>
        <v>8</v>
      </c>
      <c r="E280" t="s">
        <v>309</v>
      </c>
      <c r="F280" s="62">
        <v>241332</v>
      </c>
    </row>
    <row r="281" spans="1:6">
      <c r="A281" t="str">
        <f t="shared" si="8"/>
        <v>SEREMIS</v>
      </c>
      <c r="B281" t="s">
        <v>58</v>
      </c>
      <c r="C281" t="s">
        <v>6</v>
      </c>
      <c r="D281" s="97" t="str">
        <f t="shared" si="9"/>
        <v>8</v>
      </c>
      <c r="E281" t="s">
        <v>310</v>
      </c>
      <c r="F281" s="62">
        <v>3430199</v>
      </c>
    </row>
    <row r="282" spans="1:6">
      <c r="A282" t="str">
        <f t="shared" si="8"/>
        <v>SEREMIS</v>
      </c>
      <c r="B282" t="s">
        <v>58</v>
      </c>
      <c r="C282" t="s">
        <v>6</v>
      </c>
      <c r="D282" s="97" t="str">
        <f t="shared" si="9"/>
        <v>8</v>
      </c>
      <c r="E282" t="s">
        <v>311</v>
      </c>
      <c r="F282" s="62">
        <v>48225</v>
      </c>
    </row>
    <row r="283" spans="1:6">
      <c r="A283" t="str">
        <f t="shared" si="8"/>
        <v>SEREMIS</v>
      </c>
      <c r="B283" t="s">
        <v>58</v>
      </c>
      <c r="C283" t="s">
        <v>6</v>
      </c>
      <c r="D283" s="97" t="str">
        <f t="shared" si="9"/>
        <v>8</v>
      </c>
      <c r="E283" t="s">
        <v>312</v>
      </c>
      <c r="F283" s="62">
        <v>607632</v>
      </c>
    </row>
    <row r="284" spans="1:6">
      <c r="A284" t="str">
        <f t="shared" si="8"/>
        <v>SEREMIS</v>
      </c>
      <c r="B284" t="s">
        <v>58</v>
      </c>
      <c r="C284" t="s">
        <v>6</v>
      </c>
      <c r="D284" s="97" t="str">
        <f t="shared" si="9"/>
        <v>8</v>
      </c>
      <c r="E284" t="s">
        <v>313</v>
      </c>
      <c r="F284" s="62">
        <v>9645</v>
      </c>
    </row>
    <row r="285" spans="1:6">
      <c r="A285" t="str">
        <f t="shared" si="8"/>
        <v>SEREMIS</v>
      </c>
      <c r="B285" t="s">
        <v>58</v>
      </c>
      <c r="C285" t="s">
        <v>6</v>
      </c>
      <c r="D285" s="97" t="str">
        <f t="shared" si="9"/>
        <v>8</v>
      </c>
      <c r="E285" t="s">
        <v>314</v>
      </c>
      <c r="F285" s="62">
        <v>2825970</v>
      </c>
    </row>
    <row r="286" spans="1:6">
      <c r="A286" t="str">
        <f t="shared" si="8"/>
        <v>SEREMIS</v>
      </c>
      <c r="B286" t="s">
        <v>58</v>
      </c>
      <c r="C286" t="s">
        <v>6</v>
      </c>
      <c r="D286" s="97" t="str">
        <f t="shared" si="9"/>
        <v>8</v>
      </c>
      <c r="E286" t="s">
        <v>315</v>
      </c>
      <c r="F286" s="62">
        <v>559407</v>
      </c>
    </row>
    <row r="287" spans="1:6">
      <c r="A287" t="str">
        <f t="shared" si="8"/>
        <v>SEREMIS</v>
      </c>
      <c r="B287" t="s">
        <v>58</v>
      </c>
      <c r="C287" t="s">
        <v>6</v>
      </c>
      <c r="D287" s="97" t="str">
        <f t="shared" si="9"/>
        <v>8</v>
      </c>
      <c r="E287" t="s">
        <v>316</v>
      </c>
      <c r="F287" s="62">
        <v>1244199</v>
      </c>
    </row>
    <row r="288" spans="1:6">
      <c r="A288" t="str">
        <f t="shared" si="8"/>
        <v>SEREMIS</v>
      </c>
      <c r="B288" t="s">
        <v>58</v>
      </c>
      <c r="C288" t="s">
        <v>15</v>
      </c>
      <c r="D288" s="97" t="str">
        <f t="shared" si="9"/>
        <v>9</v>
      </c>
      <c r="E288" t="s">
        <v>317</v>
      </c>
      <c r="F288" s="62">
        <v>196589</v>
      </c>
    </row>
    <row r="289" spans="1:6">
      <c r="A289" t="str">
        <f t="shared" si="8"/>
        <v>SEREMIS</v>
      </c>
      <c r="B289" t="s">
        <v>58</v>
      </c>
      <c r="C289" t="s">
        <v>15</v>
      </c>
      <c r="D289" s="97" t="str">
        <f t="shared" si="9"/>
        <v>9</v>
      </c>
      <c r="E289" t="s">
        <v>318</v>
      </c>
      <c r="F289" s="62">
        <v>787543</v>
      </c>
    </row>
    <row r="290" spans="1:6">
      <c r="A290" t="str">
        <f t="shared" si="8"/>
        <v>SEREMIS</v>
      </c>
      <c r="B290" t="s">
        <v>58</v>
      </c>
      <c r="C290" t="s">
        <v>15</v>
      </c>
      <c r="D290" s="97" t="str">
        <f t="shared" si="9"/>
        <v>9</v>
      </c>
      <c r="E290" t="s">
        <v>318</v>
      </c>
      <c r="F290" s="62">
        <v>1386076</v>
      </c>
    </row>
    <row r="291" spans="1:6">
      <c r="A291" t="str">
        <f t="shared" si="8"/>
        <v>SEREMIS</v>
      </c>
      <c r="B291" t="s">
        <v>58</v>
      </c>
      <c r="C291" t="s">
        <v>15</v>
      </c>
      <c r="D291" s="97" t="str">
        <f t="shared" si="9"/>
        <v>9</v>
      </c>
      <c r="E291" t="s">
        <v>318</v>
      </c>
      <c r="F291" s="62">
        <v>492080</v>
      </c>
    </row>
    <row r="292" spans="1:6">
      <c r="A292" t="str">
        <f t="shared" si="8"/>
        <v>SEREMIS</v>
      </c>
      <c r="B292" t="s">
        <v>58</v>
      </c>
      <c r="C292" t="s">
        <v>17</v>
      </c>
      <c r="D292" s="97" t="str">
        <f t="shared" si="9"/>
        <v>10</v>
      </c>
      <c r="E292" t="s">
        <v>319</v>
      </c>
      <c r="F292" s="62">
        <v>121380</v>
      </c>
    </row>
    <row r="293" spans="1:6">
      <c r="A293" t="str">
        <f t="shared" si="8"/>
        <v>SEREMIS</v>
      </c>
      <c r="B293" t="s">
        <v>58</v>
      </c>
      <c r="C293" t="s">
        <v>17</v>
      </c>
      <c r="D293" s="97" t="str">
        <f t="shared" si="9"/>
        <v>10</v>
      </c>
      <c r="E293" t="s">
        <v>320</v>
      </c>
      <c r="F293" s="62">
        <v>71400</v>
      </c>
    </row>
    <row r="294" spans="1:6">
      <c r="A294" t="str">
        <f t="shared" si="8"/>
        <v>SEREMIS</v>
      </c>
      <c r="B294" t="s">
        <v>58</v>
      </c>
      <c r="C294" t="s">
        <v>25</v>
      </c>
      <c r="D294" s="97" t="str">
        <f t="shared" si="9"/>
        <v>13</v>
      </c>
      <c r="E294" t="s">
        <v>321</v>
      </c>
      <c r="F294" s="62">
        <v>483831</v>
      </c>
    </row>
    <row r="295" spans="1:6">
      <c r="A295" t="str">
        <f t="shared" si="8"/>
        <v>SEREMIS</v>
      </c>
      <c r="B295" t="s">
        <v>58</v>
      </c>
      <c r="C295" t="s">
        <v>9</v>
      </c>
      <c r="D295" s="97" t="str">
        <f t="shared" si="9"/>
        <v>15</v>
      </c>
      <c r="E295" t="s">
        <v>322</v>
      </c>
      <c r="F295" s="62">
        <v>100000</v>
      </c>
    </row>
    <row r="296" spans="1:6">
      <c r="A296" t="str">
        <f t="shared" si="8"/>
        <v>SEREMIS</v>
      </c>
      <c r="B296" t="s">
        <v>58</v>
      </c>
      <c r="C296" t="s">
        <v>9</v>
      </c>
      <c r="D296" s="97" t="str">
        <f t="shared" si="9"/>
        <v>15</v>
      </c>
      <c r="E296" t="s">
        <v>323</v>
      </c>
      <c r="F296" s="62">
        <v>140000</v>
      </c>
    </row>
    <row r="297" spans="1:6">
      <c r="A297" t="str">
        <f t="shared" si="8"/>
        <v>SEREMIS</v>
      </c>
      <c r="B297" t="s">
        <v>58</v>
      </c>
      <c r="C297" t="s">
        <v>250</v>
      </c>
      <c r="D297" s="97" t="str">
        <f t="shared" si="9"/>
        <v>16</v>
      </c>
      <c r="E297" t="s">
        <v>324</v>
      </c>
      <c r="F297" s="62">
        <v>172752</v>
      </c>
    </row>
    <row r="298" spans="1:6">
      <c r="A298" t="str">
        <f t="shared" si="8"/>
        <v>SEREMIS</v>
      </c>
      <c r="B298" t="s">
        <v>58</v>
      </c>
      <c r="C298" t="s">
        <v>250</v>
      </c>
      <c r="D298" s="97" t="str">
        <f t="shared" si="9"/>
        <v>16</v>
      </c>
      <c r="E298" t="s">
        <v>325</v>
      </c>
      <c r="F298" s="62">
        <v>342582</v>
      </c>
    </row>
    <row r="299" spans="1:6">
      <c r="A299" t="str">
        <f t="shared" si="8"/>
        <v>SEREMIS</v>
      </c>
      <c r="B299" t="s">
        <v>58</v>
      </c>
      <c r="C299" t="s">
        <v>250</v>
      </c>
      <c r="D299" s="97" t="str">
        <f t="shared" si="9"/>
        <v>16</v>
      </c>
      <c r="E299" t="s">
        <v>326</v>
      </c>
      <c r="F299" s="62">
        <v>245868</v>
      </c>
    </row>
    <row r="300" spans="1:6">
      <c r="A300" t="str">
        <f t="shared" si="8"/>
        <v>SEREMIS</v>
      </c>
      <c r="B300" t="s">
        <v>59</v>
      </c>
      <c r="C300" t="s">
        <v>98</v>
      </c>
      <c r="D300" s="97" t="str">
        <f t="shared" si="9"/>
        <v>1</v>
      </c>
      <c r="E300" t="s">
        <v>330</v>
      </c>
      <c r="F300" s="62">
        <v>71210</v>
      </c>
    </row>
    <row r="301" spans="1:6">
      <c r="A301" t="str">
        <f t="shared" si="8"/>
        <v>SEREMIS</v>
      </c>
      <c r="B301" t="s">
        <v>59</v>
      </c>
      <c r="C301" t="s">
        <v>247</v>
      </c>
      <c r="D301" s="97" t="str">
        <f t="shared" si="9"/>
        <v>2</v>
      </c>
      <c r="E301" t="s">
        <v>331</v>
      </c>
      <c r="F301" s="62">
        <v>3000890</v>
      </c>
    </row>
    <row r="302" spans="1:6">
      <c r="A302" t="str">
        <f t="shared" si="8"/>
        <v>SEREMIS</v>
      </c>
      <c r="B302" t="s">
        <v>59</v>
      </c>
      <c r="C302" t="s">
        <v>188</v>
      </c>
      <c r="D302" s="97" t="str">
        <f t="shared" si="9"/>
        <v>3</v>
      </c>
      <c r="E302" t="s">
        <v>332</v>
      </c>
      <c r="F302" s="62">
        <v>190400</v>
      </c>
    </row>
    <row r="303" spans="1:6">
      <c r="A303" t="str">
        <f t="shared" si="8"/>
        <v>SEREMIS</v>
      </c>
      <c r="B303" t="s">
        <v>59</v>
      </c>
      <c r="C303" t="s">
        <v>188</v>
      </c>
      <c r="D303" s="97" t="str">
        <f t="shared" si="9"/>
        <v>3</v>
      </c>
      <c r="E303" t="s">
        <v>333</v>
      </c>
      <c r="F303" s="62">
        <v>119000</v>
      </c>
    </row>
    <row r="304" spans="1:6">
      <c r="A304" t="str">
        <f t="shared" si="8"/>
        <v>SEREMIS</v>
      </c>
      <c r="B304" t="s">
        <v>59</v>
      </c>
      <c r="C304" t="s">
        <v>248</v>
      </c>
      <c r="D304" s="97" t="str">
        <f t="shared" si="9"/>
        <v>5</v>
      </c>
      <c r="E304" t="s">
        <v>334</v>
      </c>
      <c r="F304" s="62">
        <v>302201</v>
      </c>
    </row>
    <row r="305" spans="1:6">
      <c r="A305" t="str">
        <f t="shared" si="8"/>
        <v>SEREMIS</v>
      </c>
      <c r="B305" t="s">
        <v>59</v>
      </c>
      <c r="C305" t="s">
        <v>50</v>
      </c>
      <c r="D305" s="97" t="str">
        <f t="shared" si="9"/>
        <v>6</v>
      </c>
      <c r="E305" t="s">
        <v>335</v>
      </c>
      <c r="F305" s="62">
        <v>70001</v>
      </c>
    </row>
    <row r="306" spans="1:6">
      <c r="A306" t="str">
        <f t="shared" si="8"/>
        <v>SEREMIS</v>
      </c>
      <c r="B306" t="s">
        <v>59</v>
      </c>
      <c r="C306" t="s">
        <v>50</v>
      </c>
      <c r="D306" s="97" t="str">
        <f t="shared" si="9"/>
        <v>6</v>
      </c>
      <c r="E306" t="s">
        <v>335</v>
      </c>
      <c r="F306" s="62">
        <v>418033</v>
      </c>
    </row>
    <row r="307" spans="1:6">
      <c r="A307" t="str">
        <f t="shared" si="8"/>
        <v>SEREMIS</v>
      </c>
      <c r="B307" t="s">
        <v>59</v>
      </c>
      <c r="C307" t="s">
        <v>50</v>
      </c>
      <c r="D307" s="97" t="str">
        <f t="shared" si="9"/>
        <v>6</v>
      </c>
      <c r="E307" t="s">
        <v>335</v>
      </c>
      <c r="F307" s="62">
        <v>45095</v>
      </c>
    </row>
    <row r="308" spans="1:6">
      <c r="A308" t="str">
        <f t="shared" si="8"/>
        <v>SEREMIS</v>
      </c>
      <c r="B308" t="s">
        <v>59</v>
      </c>
      <c r="C308" t="s">
        <v>50</v>
      </c>
      <c r="D308" s="97" t="str">
        <f t="shared" si="9"/>
        <v>6</v>
      </c>
      <c r="E308" t="s">
        <v>335</v>
      </c>
      <c r="F308" s="62">
        <v>620070</v>
      </c>
    </row>
    <row r="309" spans="1:6">
      <c r="A309" t="str">
        <f t="shared" si="8"/>
        <v>SEREMIS</v>
      </c>
      <c r="B309" t="s">
        <v>59</v>
      </c>
      <c r="C309" t="s">
        <v>6</v>
      </c>
      <c r="D309" s="97" t="str">
        <f t="shared" si="9"/>
        <v>8</v>
      </c>
      <c r="E309" t="s">
        <v>336</v>
      </c>
      <c r="F309" s="62">
        <v>9645</v>
      </c>
    </row>
    <row r="310" spans="1:6">
      <c r="A310" t="str">
        <f t="shared" si="8"/>
        <v>SEREMIS</v>
      </c>
      <c r="B310" t="s">
        <v>59</v>
      </c>
      <c r="C310" t="s">
        <v>6</v>
      </c>
      <c r="D310" s="97" t="str">
        <f t="shared" si="9"/>
        <v>8</v>
      </c>
      <c r="E310" t="s">
        <v>337</v>
      </c>
      <c r="F310" s="62">
        <v>430000</v>
      </c>
    </row>
    <row r="311" spans="1:6">
      <c r="A311" t="str">
        <f t="shared" si="8"/>
        <v>SEREMIS</v>
      </c>
      <c r="B311" t="s">
        <v>59</v>
      </c>
      <c r="C311" t="s">
        <v>6</v>
      </c>
      <c r="D311" s="97" t="str">
        <f t="shared" si="9"/>
        <v>8</v>
      </c>
      <c r="E311" t="s">
        <v>338</v>
      </c>
      <c r="F311" s="62">
        <v>3430199</v>
      </c>
    </row>
    <row r="312" spans="1:6">
      <c r="A312" t="str">
        <f t="shared" si="8"/>
        <v>SEREMIS</v>
      </c>
      <c r="B312" t="s">
        <v>59</v>
      </c>
      <c r="C312" t="s">
        <v>6</v>
      </c>
      <c r="D312" s="97" t="str">
        <f t="shared" si="9"/>
        <v>8</v>
      </c>
      <c r="E312" t="s">
        <v>339</v>
      </c>
      <c r="F312" s="62">
        <v>67515</v>
      </c>
    </row>
    <row r="313" spans="1:6">
      <c r="A313" t="str">
        <f t="shared" si="8"/>
        <v>SEREMIS</v>
      </c>
      <c r="B313" t="s">
        <v>59</v>
      </c>
      <c r="C313" t="s">
        <v>6</v>
      </c>
      <c r="D313" s="97" t="str">
        <f t="shared" si="9"/>
        <v>8</v>
      </c>
      <c r="E313" t="s">
        <v>340</v>
      </c>
      <c r="F313" s="62">
        <v>1699999</v>
      </c>
    </row>
    <row r="314" spans="1:6">
      <c r="A314" t="str">
        <f t="shared" si="8"/>
        <v>SEREMIS</v>
      </c>
      <c r="B314" t="s">
        <v>59</v>
      </c>
      <c r="C314" t="s">
        <v>6</v>
      </c>
      <c r="D314" s="97" t="str">
        <f t="shared" si="9"/>
        <v>8</v>
      </c>
      <c r="E314" t="s">
        <v>341</v>
      </c>
      <c r="F314" s="62">
        <v>430000</v>
      </c>
    </row>
    <row r="315" spans="1:6">
      <c r="A315" t="str">
        <f t="shared" si="8"/>
        <v>SEREMIS</v>
      </c>
      <c r="B315" t="s">
        <v>59</v>
      </c>
      <c r="C315" t="s">
        <v>6</v>
      </c>
      <c r="D315" s="97" t="str">
        <f t="shared" si="9"/>
        <v>8</v>
      </c>
      <c r="E315" t="s">
        <v>342</v>
      </c>
      <c r="F315" s="62">
        <v>430000</v>
      </c>
    </row>
    <row r="316" spans="1:6">
      <c r="A316" t="str">
        <f t="shared" si="8"/>
        <v>SEREMIS</v>
      </c>
      <c r="B316" t="s">
        <v>59</v>
      </c>
      <c r="C316" t="s">
        <v>6</v>
      </c>
      <c r="D316" s="97" t="str">
        <f t="shared" si="9"/>
        <v>8</v>
      </c>
      <c r="E316" t="s">
        <v>343</v>
      </c>
      <c r="F316" s="62">
        <v>4175710</v>
      </c>
    </row>
    <row r="317" spans="1:6">
      <c r="A317" t="str">
        <f t="shared" si="8"/>
        <v>SEREMIS</v>
      </c>
      <c r="B317" t="s">
        <v>59</v>
      </c>
      <c r="C317" t="s">
        <v>6</v>
      </c>
      <c r="D317" s="97" t="str">
        <f t="shared" si="9"/>
        <v>8</v>
      </c>
      <c r="E317" t="s">
        <v>344</v>
      </c>
      <c r="F317" s="62">
        <v>3556755</v>
      </c>
    </row>
    <row r="318" spans="1:6">
      <c r="A318" t="str">
        <f t="shared" si="8"/>
        <v>SEREMIS</v>
      </c>
      <c r="B318" t="s">
        <v>59</v>
      </c>
      <c r="C318" t="s">
        <v>6</v>
      </c>
      <c r="D318" s="97" t="str">
        <f t="shared" si="9"/>
        <v>8</v>
      </c>
      <c r="E318" t="s">
        <v>345</v>
      </c>
      <c r="F318" s="62">
        <v>194172</v>
      </c>
    </row>
    <row r="319" spans="1:6">
      <c r="A319" t="str">
        <f t="shared" si="8"/>
        <v>SEREMIS</v>
      </c>
      <c r="B319" t="s">
        <v>59</v>
      </c>
      <c r="C319" t="s">
        <v>6</v>
      </c>
      <c r="D319" s="97" t="str">
        <f t="shared" si="9"/>
        <v>8</v>
      </c>
      <c r="E319" t="s">
        <v>346</v>
      </c>
      <c r="F319" s="62">
        <v>428400</v>
      </c>
    </row>
    <row r="320" spans="1:6">
      <c r="A320" t="str">
        <f t="shared" si="8"/>
        <v>SEREMIS</v>
      </c>
      <c r="B320" t="s">
        <v>59</v>
      </c>
      <c r="C320" t="s">
        <v>15</v>
      </c>
      <c r="D320" s="97" t="str">
        <f t="shared" si="9"/>
        <v>9</v>
      </c>
      <c r="E320" t="s">
        <v>347</v>
      </c>
      <c r="F320" s="62">
        <v>217772</v>
      </c>
    </row>
    <row r="321" spans="1:6">
      <c r="A321" t="str">
        <f t="shared" si="8"/>
        <v>SEREMIS</v>
      </c>
      <c r="B321" t="s">
        <v>59</v>
      </c>
      <c r="C321" t="s">
        <v>15</v>
      </c>
      <c r="D321" s="97" t="str">
        <f t="shared" si="9"/>
        <v>9</v>
      </c>
      <c r="E321" t="s">
        <v>348</v>
      </c>
      <c r="F321" s="62">
        <v>100000</v>
      </c>
    </row>
    <row r="322" spans="1:6">
      <c r="A322" t="str">
        <f t="shared" si="8"/>
        <v>SEREMIS</v>
      </c>
      <c r="B322" t="s">
        <v>59</v>
      </c>
      <c r="C322" t="s">
        <v>15</v>
      </c>
      <c r="D322" s="97" t="str">
        <f t="shared" si="9"/>
        <v>9</v>
      </c>
      <c r="E322" t="s">
        <v>349</v>
      </c>
      <c r="F322" s="62">
        <v>200000</v>
      </c>
    </row>
    <row r="323" spans="1:6">
      <c r="A323" t="str">
        <f t="shared" si="8"/>
        <v>SEREMIS</v>
      </c>
      <c r="B323" t="s">
        <v>59</v>
      </c>
      <c r="C323" t="s">
        <v>15</v>
      </c>
      <c r="D323" s="97" t="str">
        <f t="shared" si="9"/>
        <v>9</v>
      </c>
      <c r="E323" t="s">
        <v>350</v>
      </c>
      <c r="F323" s="62">
        <v>133333</v>
      </c>
    </row>
    <row r="324" spans="1:6">
      <c r="A324" t="str">
        <f t="shared" si="8"/>
        <v>SEREMIS</v>
      </c>
      <c r="B324" t="s">
        <v>59</v>
      </c>
      <c r="C324" t="s">
        <v>17</v>
      </c>
      <c r="D324" s="97" t="str">
        <f t="shared" si="9"/>
        <v>10</v>
      </c>
      <c r="E324" t="s">
        <v>351</v>
      </c>
      <c r="F324" s="62">
        <v>66667</v>
      </c>
    </row>
    <row r="325" spans="1:6">
      <c r="A325" t="str">
        <f t="shared" si="8"/>
        <v>SEREMIS</v>
      </c>
      <c r="B325" t="s">
        <v>59</v>
      </c>
      <c r="C325" t="s">
        <v>17</v>
      </c>
      <c r="D325" s="97" t="str">
        <f t="shared" si="9"/>
        <v>10</v>
      </c>
      <c r="E325" t="s">
        <v>352</v>
      </c>
      <c r="F325" s="62">
        <v>119000</v>
      </c>
    </row>
    <row r="326" spans="1:6">
      <c r="A326" t="str">
        <f t="shared" ref="A326:A369" si="10">IF(ISBLANK(C326),"",INDEX(AREA,MATCH(C326,REGIÓN,0)))</f>
        <v>SEREMIS</v>
      </c>
      <c r="B326" t="s">
        <v>59</v>
      </c>
      <c r="C326" t="s">
        <v>17</v>
      </c>
      <c r="D326" s="97" t="str">
        <f t="shared" ref="D326:D369" si="11">IF(ISBLANK(C326),"",INDEX(CÓDIGO_REGION,MATCH(C326,REGIÓN,0)))</f>
        <v>10</v>
      </c>
      <c r="E326" t="s">
        <v>353</v>
      </c>
      <c r="F326" s="62">
        <v>128000</v>
      </c>
    </row>
    <row r="327" spans="1:6">
      <c r="A327" t="str">
        <f t="shared" si="10"/>
        <v>SEREMIS</v>
      </c>
      <c r="B327" t="s">
        <v>59</v>
      </c>
      <c r="C327" t="s">
        <v>8</v>
      </c>
      <c r="D327" s="97" t="str">
        <f t="shared" si="11"/>
        <v>11</v>
      </c>
      <c r="E327" t="s">
        <v>354</v>
      </c>
      <c r="F327" s="62">
        <v>17850</v>
      </c>
    </row>
    <row r="328" spans="1:6">
      <c r="A328" t="str">
        <f t="shared" si="10"/>
        <v>SEREMIS</v>
      </c>
      <c r="B328" t="s">
        <v>59</v>
      </c>
      <c r="C328" t="s">
        <v>8</v>
      </c>
      <c r="D328" s="97" t="str">
        <f t="shared" si="11"/>
        <v>11</v>
      </c>
      <c r="E328" t="s">
        <v>355</v>
      </c>
      <c r="F328" s="62">
        <v>22500</v>
      </c>
    </row>
    <row r="329" spans="1:6">
      <c r="A329" t="str">
        <f t="shared" si="10"/>
        <v>SEREMIS</v>
      </c>
      <c r="B329" t="s">
        <v>59</v>
      </c>
      <c r="C329" t="s">
        <v>8</v>
      </c>
      <c r="D329" s="97" t="str">
        <f t="shared" si="11"/>
        <v>11</v>
      </c>
      <c r="E329" t="s">
        <v>356</v>
      </c>
      <c r="F329" s="62">
        <v>41650</v>
      </c>
    </row>
    <row r="330" spans="1:6">
      <c r="A330" t="str">
        <f t="shared" si="10"/>
        <v>SEREMIS</v>
      </c>
      <c r="B330" t="s">
        <v>59</v>
      </c>
      <c r="C330" t="s">
        <v>8</v>
      </c>
      <c r="D330" s="97" t="str">
        <f t="shared" si="11"/>
        <v>11</v>
      </c>
      <c r="E330" t="s">
        <v>357</v>
      </c>
      <c r="F330" s="62">
        <v>19992</v>
      </c>
    </row>
    <row r="331" spans="1:6">
      <c r="A331" t="str">
        <f t="shared" si="10"/>
        <v>SEREMIS</v>
      </c>
      <c r="B331" t="s">
        <v>59</v>
      </c>
      <c r="C331" t="s">
        <v>8</v>
      </c>
      <c r="D331" s="97" t="str">
        <f t="shared" si="11"/>
        <v>11</v>
      </c>
      <c r="E331" t="s">
        <v>358</v>
      </c>
      <c r="F331" s="62">
        <v>6000</v>
      </c>
    </row>
    <row r="332" spans="1:6">
      <c r="A332" t="str">
        <f t="shared" si="10"/>
        <v>SEREMIS</v>
      </c>
      <c r="B332" t="s">
        <v>59</v>
      </c>
      <c r="C332" t="s">
        <v>24</v>
      </c>
      <c r="D332" s="97" t="str">
        <f t="shared" si="11"/>
        <v>12</v>
      </c>
      <c r="E332" t="s">
        <v>359</v>
      </c>
      <c r="F332" s="62">
        <v>160000</v>
      </c>
    </row>
    <row r="333" spans="1:6">
      <c r="A333" t="str">
        <f t="shared" si="10"/>
        <v>SEREMIS</v>
      </c>
      <c r="B333" t="s">
        <v>59</v>
      </c>
      <c r="C333" t="s">
        <v>24</v>
      </c>
      <c r="D333" s="97" t="str">
        <f t="shared" si="11"/>
        <v>12</v>
      </c>
      <c r="E333" t="s">
        <v>360</v>
      </c>
      <c r="F333" s="62">
        <v>899640</v>
      </c>
    </row>
    <row r="334" spans="1:6">
      <c r="A334" t="str">
        <f t="shared" si="10"/>
        <v>SEREMIS</v>
      </c>
      <c r="B334" t="s">
        <v>59</v>
      </c>
      <c r="C334" t="s">
        <v>25</v>
      </c>
      <c r="D334" s="97" t="str">
        <f t="shared" si="11"/>
        <v>13</v>
      </c>
      <c r="E334" t="s">
        <v>361</v>
      </c>
      <c r="F334" s="62">
        <v>3685313</v>
      </c>
    </row>
    <row r="335" spans="1:6">
      <c r="A335" t="str">
        <f t="shared" si="10"/>
        <v>SEREMIS</v>
      </c>
      <c r="B335" t="s">
        <v>59</v>
      </c>
      <c r="C335" t="s">
        <v>25</v>
      </c>
      <c r="D335" s="97" t="str">
        <f t="shared" si="11"/>
        <v>13</v>
      </c>
      <c r="E335" t="s">
        <v>361</v>
      </c>
      <c r="F335" s="62">
        <v>74884</v>
      </c>
    </row>
    <row r="336" spans="1:6">
      <c r="A336" t="str">
        <f t="shared" si="10"/>
        <v>SEREMIS</v>
      </c>
      <c r="B336" t="s">
        <v>59</v>
      </c>
      <c r="C336" t="s">
        <v>25</v>
      </c>
      <c r="D336" s="97" t="str">
        <f t="shared" si="11"/>
        <v>13</v>
      </c>
      <c r="E336" t="s">
        <v>361</v>
      </c>
      <c r="F336" s="62">
        <v>3691008</v>
      </c>
    </row>
    <row r="337" spans="1:6">
      <c r="A337" t="str">
        <f t="shared" si="10"/>
        <v>SEREMIS</v>
      </c>
      <c r="B337" t="s">
        <v>59</v>
      </c>
      <c r="C337" t="s">
        <v>25</v>
      </c>
      <c r="D337" s="97" t="str">
        <f t="shared" si="11"/>
        <v>13</v>
      </c>
      <c r="E337" t="s">
        <v>361</v>
      </c>
      <c r="F337" s="62">
        <v>457188</v>
      </c>
    </row>
    <row r="338" spans="1:6">
      <c r="A338" t="str">
        <f t="shared" si="10"/>
        <v>SEREMIS</v>
      </c>
      <c r="B338" t="s">
        <v>59</v>
      </c>
      <c r="C338" t="s">
        <v>9</v>
      </c>
      <c r="D338" s="97" t="str">
        <f t="shared" si="11"/>
        <v>15</v>
      </c>
      <c r="E338" t="s">
        <v>362</v>
      </c>
      <c r="F338" s="62">
        <v>179999</v>
      </c>
    </row>
    <row r="339" spans="1:6">
      <c r="A339" t="str">
        <f t="shared" si="10"/>
        <v>SEREMIS</v>
      </c>
      <c r="B339" t="s">
        <v>59</v>
      </c>
      <c r="C339" t="s">
        <v>9</v>
      </c>
      <c r="D339" s="97" t="str">
        <f t="shared" si="11"/>
        <v>15</v>
      </c>
      <c r="E339" t="s">
        <v>363</v>
      </c>
      <c r="F339" s="62">
        <v>357000</v>
      </c>
    </row>
    <row r="340" spans="1:6">
      <c r="A340" t="str">
        <f t="shared" si="10"/>
        <v>SEREMIS</v>
      </c>
      <c r="B340" t="s">
        <v>59</v>
      </c>
      <c r="C340" t="s">
        <v>9</v>
      </c>
      <c r="D340" s="97" t="str">
        <f t="shared" si="11"/>
        <v>15</v>
      </c>
      <c r="E340" t="s">
        <v>364</v>
      </c>
      <c r="F340" s="62">
        <v>430001</v>
      </c>
    </row>
    <row r="341" spans="1:6">
      <c r="A341" t="str">
        <f t="shared" si="10"/>
        <v>SEREMIS</v>
      </c>
      <c r="B341" t="s">
        <v>59</v>
      </c>
      <c r="C341" t="s">
        <v>9</v>
      </c>
      <c r="D341" s="97" t="str">
        <f t="shared" si="11"/>
        <v>15</v>
      </c>
      <c r="E341" t="s">
        <v>365</v>
      </c>
      <c r="F341" s="62">
        <v>59500</v>
      </c>
    </row>
    <row r="342" spans="1:6">
      <c r="A342" t="str">
        <f t="shared" si="10"/>
        <v>SEREMIS</v>
      </c>
      <c r="B342" t="s">
        <v>59</v>
      </c>
      <c r="C342" t="s">
        <v>9</v>
      </c>
      <c r="D342" s="97" t="str">
        <f t="shared" si="11"/>
        <v>15</v>
      </c>
      <c r="E342" t="s">
        <v>366</v>
      </c>
      <c r="F342" s="62">
        <v>749700</v>
      </c>
    </row>
    <row r="343" spans="1:6">
      <c r="A343" t="str">
        <f t="shared" si="10"/>
        <v>SEREMIS</v>
      </c>
      <c r="B343" t="s">
        <v>59</v>
      </c>
      <c r="C343" t="s">
        <v>9</v>
      </c>
      <c r="D343" s="97" t="str">
        <f t="shared" si="11"/>
        <v>15</v>
      </c>
      <c r="E343" t="s">
        <v>367</v>
      </c>
      <c r="F343" s="62">
        <v>214200</v>
      </c>
    </row>
    <row r="344" spans="1:6">
      <c r="A344" t="str">
        <f t="shared" si="10"/>
        <v>SEREMIS</v>
      </c>
      <c r="B344" t="s">
        <v>59</v>
      </c>
      <c r="C344" t="s">
        <v>9</v>
      </c>
      <c r="D344" s="97" t="str">
        <f t="shared" si="11"/>
        <v>15</v>
      </c>
      <c r="E344" t="s">
        <v>368</v>
      </c>
      <c r="F344" s="62">
        <v>90716</v>
      </c>
    </row>
    <row r="345" spans="1:6">
      <c r="A345" t="str">
        <f t="shared" si="10"/>
        <v>SEREMIS</v>
      </c>
      <c r="B345" t="s">
        <v>59</v>
      </c>
      <c r="C345" t="s">
        <v>9</v>
      </c>
      <c r="D345" s="97" t="str">
        <f t="shared" si="11"/>
        <v>15</v>
      </c>
      <c r="E345" t="s">
        <v>369</v>
      </c>
      <c r="F345" s="62">
        <v>119000</v>
      </c>
    </row>
    <row r="346" spans="1:6">
      <c r="A346" t="str">
        <f t="shared" si="10"/>
        <v>SEREMIS</v>
      </c>
      <c r="B346" t="s">
        <v>59</v>
      </c>
      <c r="C346" t="s">
        <v>9</v>
      </c>
      <c r="D346" s="97" t="str">
        <f t="shared" si="11"/>
        <v>15</v>
      </c>
      <c r="E346" t="s">
        <v>370</v>
      </c>
      <c r="F346" s="62">
        <v>1006018</v>
      </c>
    </row>
    <row r="347" spans="1:6">
      <c r="A347" t="str">
        <f t="shared" si="10"/>
        <v>SEREMIS</v>
      </c>
      <c r="B347" t="s">
        <v>59</v>
      </c>
      <c r="C347" t="s">
        <v>9</v>
      </c>
      <c r="D347" s="97" t="str">
        <f t="shared" si="11"/>
        <v>15</v>
      </c>
      <c r="E347" t="s">
        <v>371</v>
      </c>
      <c r="F347" s="62">
        <v>119000</v>
      </c>
    </row>
    <row r="348" spans="1:6">
      <c r="A348" t="str">
        <f t="shared" si="10"/>
        <v>SEREMIS</v>
      </c>
      <c r="B348" t="s">
        <v>59</v>
      </c>
      <c r="C348" t="s">
        <v>250</v>
      </c>
      <c r="D348" s="97" t="str">
        <f t="shared" si="11"/>
        <v>16</v>
      </c>
      <c r="E348" t="s">
        <v>372</v>
      </c>
      <c r="F348" s="62">
        <v>141658</v>
      </c>
    </row>
    <row r="349" spans="1:6">
      <c r="A349" t="str">
        <f t="shared" si="10"/>
        <v>SEREMIS</v>
      </c>
      <c r="B349" t="s">
        <v>59</v>
      </c>
      <c r="C349" t="s">
        <v>250</v>
      </c>
      <c r="D349" s="97" t="str">
        <f t="shared" si="11"/>
        <v>16</v>
      </c>
      <c r="E349" t="s">
        <v>373</v>
      </c>
      <c r="F349" s="62">
        <v>750000</v>
      </c>
    </row>
    <row r="350" spans="1:6">
      <c r="A350" t="str">
        <f t="shared" si="10"/>
        <v>NIVEL CENTRAL</v>
      </c>
      <c r="B350" t="s">
        <v>59</v>
      </c>
      <c r="C350" t="s">
        <v>10</v>
      </c>
      <c r="D350" s="97" t="str">
        <f t="shared" si="11"/>
        <v>14</v>
      </c>
      <c r="E350" t="s">
        <v>374</v>
      </c>
      <c r="F350" s="62">
        <v>94334</v>
      </c>
    </row>
    <row r="351" spans="1:6">
      <c r="A351" t="str">
        <f t="shared" si="10"/>
        <v>NIVEL CENTRAL</v>
      </c>
      <c r="B351" t="s">
        <v>59</v>
      </c>
      <c r="C351" t="s">
        <v>10</v>
      </c>
      <c r="D351" s="97" t="str">
        <f t="shared" si="11"/>
        <v>14</v>
      </c>
      <c r="E351" t="s">
        <v>374</v>
      </c>
      <c r="F351" s="62">
        <v>73371</v>
      </c>
    </row>
    <row r="352" spans="1:6">
      <c r="A352" t="str">
        <f t="shared" si="10"/>
        <v>NIVEL CENTRAL</v>
      </c>
      <c r="B352" t="s">
        <v>59</v>
      </c>
      <c r="C352" t="s">
        <v>10</v>
      </c>
      <c r="D352" s="97" t="str">
        <f t="shared" si="11"/>
        <v>14</v>
      </c>
      <c r="E352" t="s">
        <v>374</v>
      </c>
      <c r="F352" s="62">
        <v>195655</v>
      </c>
    </row>
    <row r="353" spans="1:6">
      <c r="A353" t="str">
        <f t="shared" si="10"/>
        <v>NIVEL CENTRAL</v>
      </c>
      <c r="B353" t="s">
        <v>59</v>
      </c>
      <c r="C353" t="s">
        <v>10</v>
      </c>
      <c r="D353" s="97" t="str">
        <f t="shared" si="11"/>
        <v>14</v>
      </c>
      <c r="E353" t="s">
        <v>374</v>
      </c>
      <c r="F353" s="62">
        <v>52408</v>
      </c>
    </row>
    <row r="354" spans="1:6">
      <c r="A354" t="str">
        <f t="shared" si="10"/>
        <v>NIVEL CENTRAL</v>
      </c>
      <c r="B354" t="s">
        <v>59</v>
      </c>
      <c r="C354" t="s">
        <v>10</v>
      </c>
      <c r="D354" s="97" t="str">
        <f t="shared" si="11"/>
        <v>14</v>
      </c>
      <c r="E354" t="s">
        <v>375</v>
      </c>
      <c r="F354" s="62">
        <v>3498600</v>
      </c>
    </row>
    <row r="355" spans="1:6">
      <c r="A355" t="str">
        <f t="shared" si="10"/>
        <v>NIVEL CENTRAL</v>
      </c>
      <c r="B355" t="s">
        <v>59</v>
      </c>
      <c r="C355" t="s">
        <v>10</v>
      </c>
      <c r="D355" s="97" t="str">
        <f t="shared" si="11"/>
        <v>14</v>
      </c>
      <c r="E355" t="s">
        <v>376</v>
      </c>
      <c r="F355" s="62">
        <v>1327445</v>
      </c>
    </row>
    <row r="356" spans="1:6">
      <c r="A356" t="str">
        <f t="shared" si="10"/>
        <v>NIVEL CENTRAL</v>
      </c>
      <c r="B356" t="s">
        <v>59</v>
      </c>
      <c r="C356" t="s">
        <v>10</v>
      </c>
      <c r="D356" s="97" t="str">
        <f t="shared" si="11"/>
        <v>14</v>
      </c>
      <c r="E356" t="s">
        <v>377</v>
      </c>
      <c r="F356" s="62">
        <v>6010905</v>
      </c>
    </row>
    <row r="357" spans="1:6">
      <c r="A357" t="str">
        <f t="shared" si="10"/>
        <v>NIVEL CENTRAL</v>
      </c>
      <c r="B357" t="s">
        <v>59</v>
      </c>
      <c r="C357" t="s">
        <v>10</v>
      </c>
      <c r="D357" s="97" t="str">
        <f t="shared" si="11"/>
        <v>14</v>
      </c>
      <c r="E357" t="s">
        <v>378</v>
      </c>
      <c r="F357" s="62">
        <v>29219</v>
      </c>
    </row>
    <row r="358" spans="1:6">
      <c r="A358" t="str">
        <f t="shared" si="10"/>
        <v>NIVEL CENTRAL</v>
      </c>
      <c r="B358" t="s">
        <v>59</v>
      </c>
      <c r="C358" t="s">
        <v>10</v>
      </c>
      <c r="D358" s="97" t="str">
        <f t="shared" si="11"/>
        <v>14</v>
      </c>
      <c r="E358" t="s">
        <v>379</v>
      </c>
      <c r="F358" s="62">
        <v>3140000</v>
      </c>
    </row>
    <row r="359" spans="1:6">
      <c r="A359" t="str">
        <f t="shared" si="10"/>
        <v>NIVEL CENTRAL</v>
      </c>
      <c r="B359" t="s">
        <v>59</v>
      </c>
      <c r="C359" t="s">
        <v>10</v>
      </c>
      <c r="D359" s="97" t="str">
        <f t="shared" si="11"/>
        <v>14</v>
      </c>
      <c r="E359" t="s">
        <v>380</v>
      </c>
      <c r="F359" s="62">
        <v>2201500</v>
      </c>
    </row>
    <row r="360" spans="1:6">
      <c r="A360" t="str">
        <f t="shared" si="10"/>
        <v>NIVEL CENTRAL</v>
      </c>
      <c r="B360" t="s">
        <v>59</v>
      </c>
      <c r="C360" t="s">
        <v>10</v>
      </c>
      <c r="D360" s="97" t="str">
        <f t="shared" si="11"/>
        <v>14</v>
      </c>
      <c r="E360" t="s">
        <v>381</v>
      </c>
      <c r="F360" s="62">
        <v>357000</v>
      </c>
    </row>
    <row r="361" spans="1:6">
      <c r="A361" t="str">
        <f t="shared" si="10"/>
        <v>NIVEL CENTRAL</v>
      </c>
      <c r="B361" t="s">
        <v>59</v>
      </c>
      <c r="C361" t="s">
        <v>10</v>
      </c>
      <c r="D361" s="97" t="str">
        <f t="shared" si="11"/>
        <v>14</v>
      </c>
      <c r="E361" t="s">
        <v>374</v>
      </c>
      <c r="F361" s="62">
        <v>30628</v>
      </c>
    </row>
    <row r="362" spans="1:6">
      <c r="A362" t="str">
        <f t="shared" si="10"/>
        <v>NIVEL CENTRAL</v>
      </c>
      <c r="B362" t="s">
        <v>59</v>
      </c>
      <c r="C362" t="s">
        <v>10</v>
      </c>
      <c r="D362" s="97" t="str">
        <f t="shared" si="11"/>
        <v>14</v>
      </c>
      <c r="E362" t="s">
        <v>382</v>
      </c>
      <c r="F362" s="62">
        <v>3441123</v>
      </c>
    </row>
    <row r="363" spans="1:6">
      <c r="A363" t="str">
        <f t="shared" si="10"/>
        <v>NIVEL CENTRAL</v>
      </c>
      <c r="B363" t="s">
        <v>59</v>
      </c>
      <c r="C363" t="s">
        <v>10</v>
      </c>
      <c r="D363" s="97" t="str">
        <f t="shared" si="11"/>
        <v>14</v>
      </c>
      <c r="E363" t="s">
        <v>383</v>
      </c>
      <c r="F363" s="62">
        <v>2260998</v>
      </c>
    </row>
    <row r="364" spans="1:6">
      <c r="A364" t="str">
        <f t="shared" si="10"/>
        <v>NIVEL CENTRAL</v>
      </c>
      <c r="B364" t="s">
        <v>59</v>
      </c>
      <c r="C364" t="s">
        <v>10</v>
      </c>
      <c r="D364" s="97" t="str">
        <f t="shared" si="11"/>
        <v>14</v>
      </c>
      <c r="E364" t="s">
        <v>383</v>
      </c>
      <c r="F364" s="62">
        <v>5950000</v>
      </c>
    </row>
    <row r="365" spans="1:6">
      <c r="A365" t="str">
        <f t="shared" si="10"/>
        <v>NIVEL CENTRAL</v>
      </c>
      <c r="B365" t="s">
        <v>59</v>
      </c>
      <c r="C365" t="s">
        <v>10</v>
      </c>
      <c r="D365" s="97" t="str">
        <f t="shared" si="11"/>
        <v>14</v>
      </c>
      <c r="E365" t="s">
        <v>384</v>
      </c>
      <c r="F365" s="62">
        <v>164191</v>
      </c>
    </row>
    <row r="366" spans="1:6">
      <c r="A366" t="str">
        <f t="shared" si="10"/>
        <v>NIVEL CENTRAL</v>
      </c>
      <c r="B366" t="s">
        <v>59</v>
      </c>
      <c r="C366" t="s">
        <v>10</v>
      </c>
      <c r="D366" s="97" t="str">
        <f t="shared" si="11"/>
        <v>14</v>
      </c>
      <c r="E366" t="s">
        <v>385</v>
      </c>
      <c r="F366" s="62">
        <v>1132502</v>
      </c>
    </row>
    <row r="367" spans="1:6">
      <c r="A367" t="str">
        <f t="shared" si="10"/>
        <v>NIVEL CENTRAL</v>
      </c>
      <c r="B367" t="s">
        <v>59</v>
      </c>
      <c r="C367" t="s">
        <v>10</v>
      </c>
      <c r="D367" s="97" t="str">
        <f t="shared" si="11"/>
        <v>14</v>
      </c>
      <c r="E367" t="s">
        <v>386</v>
      </c>
      <c r="F367" s="62">
        <v>18000000</v>
      </c>
    </row>
    <row r="368" spans="1:6">
      <c r="A368" t="str">
        <f t="shared" si="10"/>
        <v>NIVEL CENTRAL</v>
      </c>
      <c r="B368" t="s">
        <v>59</v>
      </c>
      <c r="C368" t="s">
        <v>10</v>
      </c>
      <c r="D368" s="97" t="str">
        <f t="shared" si="11"/>
        <v>14</v>
      </c>
      <c r="E368" t="s">
        <v>387</v>
      </c>
      <c r="F368" s="62">
        <v>29306</v>
      </c>
    </row>
    <row r="369" spans="1:6">
      <c r="A369" t="str">
        <f t="shared" si="10"/>
        <v>NIVEL CENTRAL</v>
      </c>
      <c r="B369" t="s">
        <v>59</v>
      </c>
      <c r="C369" t="s">
        <v>10</v>
      </c>
      <c r="D369" s="97" t="str">
        <f t="shared" si="11"/>
        <v>14</v>
      </c>
      <c r="E369" t="s">
        <v>388</v>
      </c>
      <c r="F369" s="62">
        <v>14923962</v>
      </c>
    </row>
  </sheetData>
  <autoFilter ref="A5:G369">
    <filterColumn colId="0"/>
    <filterColumn colId="1"/>
    <filterColumn colId="2"/>
  </autoFilter>
  <dataValidations count="1">
    <dataValidation type="list" allowBlank="1" showInputMessage="1" showErrorMessage="1" sqref="C6:C299 C304 C309:C319">
      <formula1>REGIÓN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46"/>
  <sheetViews>
    <sheetView workbookViewId="0">
      <selection activeCell="I26" sqref="I26"/>
    </sheetView>
  </sheetViews>
  <sheetFormatPr baseColWidth="10" defaultRowHeight="13.2"/>
  <cols>
    <col min="3" max="3" width="15.33203125" customWidth="1"/>
    <col min="4" max="4" width="9" customWidth="1"/>
    <col min="5" max="5" width="52" customWidth="1"/>
    <col min="7" max="7" width="16.44140625" customWidth="1"/>
  </cols>
  <sheetData>
    <row r="2" spans="2:8" ht="13.8">
      <c r="B2" s="142" t="str">
        <f>+Enero!C2</f>
        <v xml:space="preserve">INFORME DE GASTOS EN PUBLICIDAD Y DIFUSIÓN </v>
      </c>
      <c r="C2" s="142"/>
      <c r="D2" s="142"/>
      <c r="E2" s="142"/>
      <c r="F2" s="142"/>
    </row>
    <row r="3" spans="2:8" ht="13.8">
      <c r="B3" s="142" t="str">
        <f>+Enero!C3</f>
        <v>MINISTERIO DE BIENES NACIONALES (Ley 20.882 Art.19)</v>
      </c>
      <c r="C3" s="142"/>
      <c r="D3" s="142"/>
      <c r="E3" s="142"/>
      <c r="F3" s="142"/>
    </row>
    <row r="4" spans="2:8" ht="13.8">
      <c r="B4" s="6"/>
      <c r="C4" s="31"/>
      <c r="D4" s="1"/>
      <c r="E4" s="1"/>
      <c r="F4" s="1"/>
    </row>
    <row r="5" spans="2:8" ht="27">
      <c r="B5" s="91" t="s">
        <v>1</v>
      </c>
      <c r="C5" s="92" t="s">
        <v>2</v>
      </c>
      <c r="D5" s="2"/>
      <c r="E5" s="92" t="s">
        <v>3</v>
      </c>
      <c r="F5" s="93" t="s">
        <v>4</v>
      </c>
      <c r="G5" s="94" t="s">
        <v>397</v>
      </c>
      <c r="H5" s="84" t="s">
        <v>398</v>
      </c>
    </row>
    <row r="6" spans="2:8" ht="13.8">
      <c r="B6" s="35" t="s">
        <v>54</v>
      </c>
      <c r="C6" s="54"/>
      <c r="D6" s="80"/>
      <c r="E6" s="50"/>
      <c r="F6" s="48"/>
      <c r="G6" s="85">
        <f>SUM(F6:F33)</f>
        <v>0</v>
      </c>
      <c r="H6" s="86" t="e">
        <f>+G6/F42</f>
        <v>#DIV/0!</v>
      </c>
    </row>
    <row r="7" spans="2:8" ht="13.8">
      <c r="B7" s="35" t="s">
        <v>54</v>
      </c>
      <c r="C7" s="54"/>
      <c r="D7" s="80"/>
      <c r="E7" s="50"/>
      <c r="F7" s="48"/>
      <c r="G7" s="3"/>
      <c r="H7" s="3"/>
    </row>
    <row r="8" spans="2:8" ht="13.8">
      <c r="B8" s="35" t="s">
        <v>54</v>
      </c>
      <c r="C8" s="54"/>
      <c r="D8" s="80"/>
      <c r="E8" s="50"/>
      <c r="F8" s="48"/>
      <c r="G8" s="3"/>
      <c r="H8" s="3"/>
    </row>
    <row r="9" spans="2:8" ht="13.8">
      <c r="B9" s="35" t="s">
        <v>54</v>
      </c>
      <c r="C9" s="54"/>
      <c r="D9" s="80"/>
      <c r="E9" s="50"/>
      <c r="F9" s="48"/>
    </row>
    <row r="10" spans="2:8" ht="13.8">
      <c r="B10" s="35" t="s">
        <v>54</v>
      </c>
      <c r="C10" s="54"/>
      <c r="D10" s="80"/>
      <c r="E10" s="50"/>
      <c r="F10" s="48"/>
      <c r="G10" s="49"/>
    </row>
    <row r="11" spans="2:8" ht="13.8">
      <c r="B11" s="35" t="s">
        <v>54</v>
      </c>
      <c r="C11" s="54"/>
      <c r="D11" s="80"/>
      <c r="E11" s="50"/>
      <c r="F11" s="48"/>
    </row>
    <row r="12" spans="2:8" ht="13.8">
      <c r="B12" s="35" t="s">
        <v>54</v>
      </c>
      <c r="C12" s="54"/>
      <c r="D12" s="80"/>
      <c r="E12" s="50"/>
      <c r="F12" s="48"/>
    </row>
    <row r="13" spans="2:8" ht="13.8">
      <c r="B13" s="35" t="s">
        <v>54</v>
      </c>
      <c r="C13" s="54"/>
      <c r="D13" s="80"/>
      <c r="E13" s="50"/>
      <c r="F13" s="48"/>
    </row>
    <row r="14" spans="2:8" ht="13.8">
      <c r="B14" s="35" t="s">
        <v>54</v>
      </c>
      <c r="C14" s="54"/>
      <c r="D14" s="80"/>
      <c r="E14" s="50"/>
      <c r="F14" s="48"/>
    </row>
    <row r="15" spans="2:8" ht="13.8">
      <c r="B15" s="35" t="s">
        <v>54</v>
      </c>
      <c r="C15" s="54"/>
      <c r="D15" s="80"/>
      <c r="E15" s="50"/>
      <c r="F15" s="48"/>
    </row>
    <row r="16" spans="2:8" ht="13.8">
      <c r="B16" s="35" t="s">
        <v>54</v>
      </c>
      <c r="C16" s="54"/>
      <c r="D16" s="80"/>
      <c r="E16" s="50"/>
      <c r="F16" s="48"/>
    </row>
    <row r="17" spans="2:8" ht="13.8">
      <c r="B17" s="35" t="s">
        <v>54</v>
      </c>
      <c r="C17" s="54"/>
      <c r="D17" s="80"/>
      <c r="E17" s="50"/>
      <c r="F17" s="48"/>
    </row>
    <row r="18" spans="2:8" ht="13.8">
      <c r="B18" s="35" t="s">
        <v>54</v>
      </c>
      <c r="C18" s="54"/>
      <c r="D18" s="80"/>
      <c r="E18" s="50"/>
      <c r="F18" s="48"/>
    </row>
    <row r="19" spans="2:8" ht="13.8">
      <c r="B19" s="35" t="s">
        <v>54</v>
      </c>
      <c r="C19" s="54"/>
      <c r="D19" s="80"/>
      <c r="E19" s="50"/>
      <c r="F19" s="48"/>
      <c r="G19" s="49"/>
    </row>
    <row r="20" spans="2:8" ht="13.8">
      <c r="B20" s="35" t="s">
        <v>54</v>
      </c>
      <c r="C20" s="54"/>
      <c r="D20" s="80"/>
      <c r="E20" s="50"/>
      <c r="F20" s="48"/>
    </row>
    <row r="21" spans="2:8" ht="13.8">
      <c r="B21" s="35" t="s">
        <v>54</v>
      </c>
      <c r="C21" s="54"/>
      <c r="D21" s="80"/>
      <c r="E21" s="50"/>
      <c r="F21" s="48"/>
    </row>
    <row r="22" spans="2:8" ht="13.8">
      <c r="B22" s="35" t="s">
        <v>54</v>
      </c>
      <c r="C22" s="54"/>
      <c r="D22" s="80"/>
      <c r="E22" s="50"/>
      <c r="F22" s="48"/>
      <c r="G22" s="3"/>
      <c r="H22" s="3"/>
    </row>
    <row r="23" spans="2:8" ht="13.8">
      <c r="B23" s="35" t="s">
        <v>54</v>
      </c>
      <c r="C23" s="54"/>
      <c r="D23" s="80"/>
      <c r="E23" s="50"/>
      <c r="F23" s="48"/>
    </row>
    <row r="24" spans="2:8" ht="13.8">
      <c r="B24" s="35" t="s">
        <v>54</v>
      </c>
      <c r="C24" s="80"/>
      <c r="D24" s="80"/>
      <c r="E24" s="50"/>
      <c r="F24" s="48"/>
      <c r="G24" s="49"/>
    </row>
    <row r="25" spans="2:8" ht="13.8">
      <c r="B25" s="35" t="s">
        <v>54</v>
      </c>
      <c r="C25" s="80"/>
      <c r="D25" s="80"/>
      <c r="E25" s="50"/>
      <c r="F25" s="48"/>
    </row>
    <row r="26" spans="2:8" ht="13.8">
      <c r="B26" s="35" t="s">
        <v>54</v>
      </c>
      <c r="C26" s="80"/>
      <c r="D26" s="80"/>
      <c r="E26" s="50"/>
      <c r="F26" s="48"/>
    </row>
    <row r="27" spans="2:8" ht="13.8">
      <c r="B27" s="35" t="s">
        <v>54</v>
      </c>
      <c r="C27" s="80"/>
      <c r="D27" s="80"/>
      <c r="E27" s="50"/>
      <c r="F27" s="48"/>
    </row>
    <row r="28" spans="2:8" ht="13.8">
      <c r="B28" s="35" t="s">
        <v>54</v>
      </c>
      <c r="C28" s="80"/>
      <c r="D28" s="80"/>
      <c r="E28" s="50"/>
      <c r="F28" s="48"/>
    </row>
    <row r="29" spans="2:8" ht="13.8">
      <c r="B29" s="35" t="s">
        <v>54</v>
      </c>
      <c r="C29" s="80"/>
      <c r="D29" s="80"/>
      <c r="E29" s="50"/>
      <c r="F29" s="48"/>
    </row>
    <row r="30" spans="2:8" ht="13.8">
      <c r="B30" s="35" t="s">
        <v>54</v>
      </c>
      <c r="C30" s="80"/>
      <c r="D30" s="80"/>
      <c r="E30" s="50"/>
      <c r="F30" s="48"/>
    </row>
    <row r="31" spans="2:8" ht="13.8">
      <c r="B31" s="35" t="s">
        <v>54</v>
      </c>
      <c r="C31" s="80"/>
      <c r="D31" s="80"/>
      <c r="E31" s="50"/>
      <c r="F31" s="48"/>
    </row>
    <row r="32" spans="2:8" ht="13.8">
      <c r="B32" s="35" t="s">
        <v>54</v>
      </c>
      <c r="C32" s="80"/>
      <c r="D32" s="80"/>
      <c r="E32" s="50"/>
      <c r="F32" s="81"/>
    </row>
    <row r="33" spans="1:7" ht="13.8">
      <c r="B33" s="35" t="s">
        <v>54</v>
      </c>
      <c r="C33" s="80"/>
      <c r="D33" s="80"/>
      <c r="E33" s="50"/>
      <c r="F33" s="81"/>
      <c r="G33" s="49">
        <f>SUM(F34:F38)</f>
        <v>0</v>
      </c>
    </row>
    <row r="34" spans="1:7" ht="13.8">
      <c r="B34" s="35" t="s">
        <v>54</v>
      </c>
      <c r="C34" s="80"/>
      <c r="D34" s="80"/>
      <c r="E34" s="50"/>
      <c r="F34" s="81"/>
    </row>
    <row r="35" spans="1:7" ht="13.8">
      <c r="B35" s="35" t="s">
        <v>54</v>
      </c>
      <c r="C35" s="80"/>
      <c r="D35" s="80"/>
      <c r="E35" s="50"/>
      <c r="F35" s="81"/>
    </row>
    <row r="36" spans="1:7" ht="13.8">
      <c r="B36" s="35" t="s">
        <v>54</v>
      </c>
      <c r="C36" s="80"/>
      <c r="D36" s="80"/>
      <c r="E36" s="50"/>
      <c r="F36" s="81"/>
    </row>
    <row r="37" spans="1:7" ht="13.8">
      <c r="B37" s="35" t="s">
        <v>54</v>
      </c>
      <c r="C37" s="80"/>
      <c r="D37" s="80"/>
      <c r="E37" s="50"/>
      <c r="F37" s="81"/>
    </row>
    <row r="38" spans="1:7" ht="13.8">
      <c r="B38" s="35" t="s">
        <v>54</v>
      </c>
      <c r="C38" s="80"/>
      <c r="D38" s="80"/>
      <c r="E38" s="50"/>
      <c r="F38" s="81"/>
    </row>
    <row r="39" spans="1:7" ht="13.8">
      <c r="B39" s="35"/>
      <c r="C39" s="80"/>
      <c r="D39" s="54"/>
      <c r="E39" s="50"/>
      <c r="F39" s="48"/>
    </row>
    <row r="40" spans="1:7" ht="13.8">
      <c r="B40" s="35"/>
      <c r="C40" s="80"/>
      <c r="D40" s="54"/>
      <c r="E40" s="36"/>
      <c r="F40" s="48"/>
    </row>
    <row r="41" spans="1:7" ht="14.4" thickBot="1">
      <c r="B41" s="10"/>
      <c r="C41" s="96"/>
      <c r="D41" s="54"/>
      <c r="E41" s="36"/>
      <c r="F41" s="48"/>
    </row>
    <row r="42" spans="1:7" ht="15" thickBot="1">
      <c r="B42" s="22"/>
      <c r="C42" s="22"/>
      <c r="D42" s="5"/>
      <c r="E42" s="19" t="s">
        <v>412</v>
      </c>
      <c r="F42" s="20">
        <f>SUM(F6:F40)</f>
        <v>0</v>
      </c>
    </row>
    <row r="43" spans="1:7" ht="14.4">
      <c r="B43" s="22"/>
      <c r="C43" s="22"/>
      <c r="D43" s="5"/>
      <c r="E43" s="24"/>
      <c r="F43" s="25"/>
    </row>
    <row r="44" spans="1:7" ht="14.4">
      <c r="B44" s="1"/>
      <c r="C44" s="31"/>
      <c r="D44" s="5"/>
      <c r="E44" s="32" t="s">
        <v>413</v>
      </c>
      <c r="F44" s="26">
        <f>Junio!F33+Julio!F42</f>
        <v>29037664</v>
      </c>
    </row>
    <row r="46" spans="1:7">
      <c r="A46" s="95" t="s">
        <v>404</v>
      </c>
      <c r="B46" s="95"/>
    </row>
  </sheetData>
  <sortState ref="A51:H83">
    <sortCondition ref="D51:D83"/>
  </sortState>
  <mergeCells count="2">
    <mergeCell ref="B2:F2"/>
    <mergeCell ref="B3:F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42"/>
  <sheetViews>
    <sheetView workbookViewId="0">
      <selection activeCell="I26" sqref="I26"/>
    </sheetView>
  </sheetViews>
  <sheetFormatPr baseColWidth="10" defaultRowHeight="13.2"/>
  <cols>
    <col min="3" max="3" width="15.88671875" customWidth="1"/>
    <col min="4" max="4" width="9" customWidth="1"/>
    <col min="5" max="5" width="55.5546875" customWidth="1"/>
    <col min="7" max="7" width="16.44140625" customWidth="1"/>
  </cols>
  <sheetData>
    <row r="2" spans="2:8" ht="13.8">
      <c r="B2" s="142" t="str">
        <f>+Enero!C2</f>
        <v xml:space="preserve">INFORME DE GASTOS EN PUBLICIDAD Y DIFUSIÓN </v>
      </c>
      <c r="C2" s="142"/>
      <c r="D2" s="142"/>
      <c r="E2" s="142"/>
      <c r="F2" s="142"/>
    </row>
    <row r="3" spans="2:8" ht="13.8">
      <c r="B3" s="142" t="str">
        <f>+Enero!C3</f>
        <v>MINISTERIO DE BIENES NACIONALES (Ley 20.882 Art.19)</v>
      </c>
      <c r="C3" s="142"/>
      <c r="D3" s="142"/>
      <c r="E3" s="142"/>
      <c r="F3" s="142"/>
    </row>
    <row r="4" spans="2:8" ht="13.8">
      <c r="B4" s="6"/>
      <c r="C4" s="31"/>
      <c r="D4" s="1"/>
      <c r="E4" s="1"/>
      <c r="F4" s="1"/>
    </row>
    <row r="5" spans="2:8" ht="27">
      <c r="B5" s="91" t="s">
        <v>1</v>
      </c>
      <c r="C5" s="92" t="s">
        <v>2</v>
      </c>
      <c r="D5" s="2"/>
      <c r="E5" s="92" t="s">
        <v>3</v>
      </c>
      <c r="F5" s="93" t="s">
        <v>4</v>
      </c>
      <c r="G5" s="94" t="s">
        <v>397</v>
      </c>
      <c r="H5" s="84" t="s">
        <v>398</v>
      </c>
    </row>
    <row r="6" spans="2:8" ht="13.8">
      <c r="B6" s="35" t="s">
        <v>55</v>
      </c>
      <c r="C6" s="54"/>
      <c r="D6" s="80"/>
      <c r="E6" s="50"/>
      <c r="F6" s="81"/>
      <c r="G6" s="85">
        <f>SUM(F6:F27)</f>
        <v>0</v>
      </c>
      <c r="H6" s="86" t="e">
        <f>+G6/F38</f>
        <v>#DIV/0!</v>
      </c>
    </row>
    <row r="7" spans="2:8" ht="13.8">
      <c r="B7" s="35" t="s">
        <v>55</v>
      </c>
      <c r="C7" s="54"/>
      <c r="D7" s="80"/>
      <c r="E7" s="50"/>
      <c r="F7" s="81"/>
      <c r="G7" s="3"/>
      <c r="H7" s="3"/>
    </row>
    <row r="8" spans="2:8" ht="13.8">
      <c r="B8" s="35" t="s">
        <v>55</v>
      </c>
      <c r="C8" s="54"/>
      <c r="D8" s="80"/>
      <c r="E8" s="50"/>
      <c r="F8" s="81"/>
      <c r="G8" s="3"/>
      <c r="H8" s="3"/>
    </row>
    <row r="9" spans="2:8" ht="13.8">
      <c r="B9" s="35" t="s">
        <v>55</v>
      </c>
      <c r="C9" s="54"/>
      <c r="D9" s="80"/>
      <c r="E9" s="50"/>
      <c r="F9" s="81"/>
    </row>
    <row r="10" spans="2:8" ht="13.8">
      <c r="B10" s="35" t="s">
        <v>55</v>
      </c>
      <c r="C10" s="54"/>
      <c r="D10" s="80"/>
      <c r="E10" s="50"/>
      <c r="F10" s="81"/>
    </row>
    <row r="11" spans="2:8" ht="13.8">
      <c r="B11" s="35" t="s">
        <v>55</v>
      </c>
      <c r="C11" s="54"/>
      <c r="D11" s="80"/>
      <c r="E11" s="50"/>
      <c r="F11" s="81"/>
    </row>
    <row r="12" spans="2:8" ht="13.8">
      <c r="B12" s="35" t="s">
        <v>55</v>
      </c>
      <c r="C12" s="54"/>
      <c r="D12" s="80"/>
      <c r="E12" s="50"/>
      <c r="F12" s="81"/>
    </row>
    <row r="13" spans="2:8" ht="13.8">
      <c r="B13" s="35" t="s">
        <v>55</v>
      </c>
      <c r="C13" s="54"/>
      <c r="D13" s="80"/>
      <c r="E13" s="50"/>
      <c r="F13" s="81"/>
    </row>
    <row r="14" spans="2:8" ht="13.8">
      <c r="B14" s="35" t="s">
        <v>55</v>
      </c>
      <c r="C14" s="54"/>
      <c r="D14" s="80"/>
      <c r="E14" s="50"/>
      <c r="F14" s="81"/>
      <c r="G14" s="49"/>
    </row>
    <row r="15" spans="2:8" ht="13.8">
      <c r="B15" s="35" t="s">
        <v>55</v>
      </c>
      <c r="C15" s="54"/>
      <c r="D15" s="80"/>
      <c r="E15" s="50"/>
      <c r="F15" s="81"/>
    </row>
    <row r="16" spans="2:8" ht="13.8">
      <c r="B16" s="35" t="s">
        <v>55</v>
      </c>
      <c r="C16" s="54"/>
      <c r="D16" s="80"/>
      <c r="E16" s="50"/>
      <c r="F16" s="81"/>
    </row>
    <row r="17" spans="2:7" ht="13.8">
      <c r="B17" s="35" t="s">
        <v>55</v>
      </c>
      <c r="C17" s="54"/>
      <c r="D17" s="80"/>
      <c r="E17" s="50"/>
      <c r="F17" s="81"/>
    </row>
    <row r="18" spans="2:7" ht="13.8">
      <c r="B18" s="35" t="s">
        <v>55</v>
      </c>
      <c r="C18" s="80"/>
      <c r="D18" s="80"/>
      <c r="E18" s="50"/>
      <c r="F18" s="81"/>
    </row>
    <row r="19" spans="2:7" ht="13.8">
      <c r="B19" s="35" t="s">
        <v>55</v>
      </c>
      <c r="C19" s="80"/>
      <c r="D19" s="80"/>
      <c r="E19" s="50"/>
      <c r="F19" s="81"/>
    </row>
    <row r="20" spans="2:7" ht="13.8">
      <c r="B20" s="35" t="s">
        <v>55</v>
      </c>
      <c r="C20" s="80"/>
      <c r="D20" s="80"/>
      <c r="E20" s="50"/>
      <c r="F20" s="81"/>
    </row>
    <row r="21" spans="2:7" ht="13.8">
      <c r="B21" s="35" t="s">
        <v>55</v>
      </c>
      <c r="C21" s="80"/>
      <c r="D21" s="80"/>
      <c r="E21" s="50"/>
      <c r="F21" s="81"/>
    </row>
    <row r="22" spans="2:7" ht="13.8">
      <c r="B22" s="35" t="s">
        <v>55</v>
      </c>
      <c r="C22" s="80"/>
      <c r="D22" s="80"/>
      <c r="E22" s="50"/>
      <c r="F22" s="81"/>
    </row>
    <row r="23" spans="2:7" ht="13.8">
      <c r="B23" s="35" t="s">
        <v>55</v>
      </c>
      <c r="C23" s="80"/>
      <c r="D23" s="80"/>
      <c r="E23" s="50"/>
      <c r="F23" s="81"/>
    </row>
    <row r="24" spans="2:7" ht="13.8">
      <c r="B24" s="35" t="s">
        <v>55</v>
      </c>
      <c r="C24" s="54"/>
      <c r="D24" s="80"/>
      <c r="E24" s="50"/>
      <c r="F24" s="81"/>
    </row>
    <row r="25" spans="2:7" ht="13.8">
      <c r="B25" s="35" t="s">
        <v>55</v>
      </c>
      <c r="C25" s="54"/>
      <c r="D25" s="80"/>
      <c r="E25" s="50"/>
      <c r="F25" s="81"/>
    </row>
    <row r="26" spans="2:7" ht="13.8">
      <c r="B26" s="35" t="s">
        <v>55</v>
      </c>
      <c r="C26" s="54"/>
      <c r="D26" s="80"/>
      <c r="E26" s="50"/>
      <c r="F26" s="81"/>
    </row>
    <row r="27" spans="2:7" ht="13.8">
      <c r="B27" s="35" t="s">
        <v>55</v>
      </c>
      <c r="C27" s="54"/>
      <c r="D27" s="80"/>
      <c r="E27" s="50"/>
      <c r="F27" s="81"/>
    </row>
    <row r="28" spans="2:7" ht="13.8">
      <c r="B28" s="35" t="s">
        <v>55</v>
      </c>
      <c r="C28" s="80"/>
      <c r="D28" s="80"/>
      <c r="E28" s="50"/>
      <c r="F28" s="81"/>
      <c r="G28" s="49">
        <f>SUM(F28:F31)</f>
        <v>0</v>
      </c>
    </row>
    <row r="29" spans="2:7" ht="13.8">
      <c r="B29" s="35" t="s">
        <v>55</v>
      </c>
      <c r="C29" s="80"/>
      <c r="D29" s="80"/>
      <c r="E29" s="50"/>
      <c r="F29" s="81"/>
      <c r="G29" s="49"/>
    </row>
    <row r="30" spans="2:7" ht="13.8">
      <c r="B30" s="35" t="s">
        <v>55</v>
      </c>
      <c r="C30" s="80"/>
      <c r="D30" s="80"/>
      <c r="E30" s="50"/>
      <c r="F30" s="81"/>
    </row>
    <row r="31" spans="2:7" ht="13.8">
      <c r="B31" s="35" t="s">
        <v>55</v>
      </c>
      <c r="C31" s="80"/>
      <c r="D31" s="80"/>
      <c r="E31" s="50"/>
      <c r="F31" s="81"/>
    </row>
    <row r="32" spans="2:7" ht="13.8">
      <c r="B32" s="35"/>
      <c r="C32" s="80"/>
      <c r="D32" s="80"/>
      <c r="E32" s="50"/>
      <c r="F32" s="81"/>
    </row>
    <row r="33" spans="1:6" ht="13.8">
      <c r="B33" s="35"/>
      <c r="C33" s="80"/>
      <c r="D33" s="80"/>
      <c r="E33" s="50"/>
      <c r="F33" s="81"/>
    </row>
    <row r="34" spans="1:6" ht="13.8">
      <c r="B34" s="35"/>
      <c r="C34" s="80"/>
      <c r="D34" s="80"/>
      <c r="E34" s="50"/>
      <c r="F34" s="81"/>
    </row>
    <row r="35" spans="1:6" ht="13.8">
      <c r="B35" s="35"/>
      <c r="C35" s="80"/>
      <c r="D35" s="54"/>
      <c r="E35" s="50"/>
      <c r="F35" s="48"/>
    </row>
    <row r="36" spans="1:6" ht="13.8">
      <c r="B36" s="35"/>
      <c r="C36" s="80"/>
      <c r="D36" s="54"/>
      <c r="E36" s="36"/>
      <c r="F36" s="48"/>
    </row>
    <row r="37" spans="1:6" ht="14.4" thickBot="1">
      <c r="B37" s="10"/>
      <c r="C37" s="96"/>
      <c r="D37" s="54"/>
      <c r="E37" s="36"/>
      <c r="F37" s="48"/>
    </row>
    <row r="38" spans="1:6" ht="15" thickBot="1">
      <c r="B38" s="22"/>
      <c r="C38" s="22"/>
      <c r="D38" s="5"/>
      <c r="E38" s="19" t="s">
        <v>414</v>
      </c>
      <c r="F38" s="20">
        <f>SUM(F6:F36)</f>
        <v>0</v>
      </c>
    </row>
    <row r="39" spans="1:6" ht="14.4">
      <c r="B39" s="22"/>
      <c r="C39" s="22"/>
      <c r="D39" s="5"/>
      <c r="E39" s="24"/>
      <c r="F39" s="25"/>
    </row>
    <row r="40" spans="1:6" ht="14.4">
      <c r="B40" s="1"/>
      <c r="C40" s="31"/>
      <c r="D40" s="5"/>
      <c r="E40" s="32" t="s">
        <v>415</v>
      </c>
      <c r="F40" s="26">
        <f>Julio!F44+Agosto!F38</f>
        <v>29037664</v>
      </c>
    </row>
    <row r="42" spans="1:6">
      <c r="A42" s="95" t="s">
        <v>404</v>
      </c>
      <c r="B42" s="95"/>
    </row>
  </sheetData>
  <sortState ref="B52:I81">
    <sortCondition ref="E52:E81"/>
  </sortState>
  <mergeCells count="2">
    <mergeCell ref="B2:F2"/>
    <mergeCell ref="B3:F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56"/>
  <sheetViews>
    <sheetView workbookViewId="0">
      <selection activeCell="I26" sqref="I26"/>
    </sheetView>
  </sheetViews>
  <sheetFormatPr baseColWidth="10" defaultRowHeight="13.2"/>
  <cols>
    <col min="3" max="3" width="15.88671875" customWidth="1"/>
    <col min="4" max="4" width="9" customWidth="1"/>
    <col min="5" max="5" width="71.109375" customWidth="1"/>
    <col min="7" max="7" width="16.44140625" customWidth="1"/>
  </cols>
  <sheetData>
    <row r="2" spans="2:8" ht="13.8">
      <c r="B2" s="142" t="str">
        <f>+Enero!C2</f>
        <v xml:space="preserve">INFORME DE GASTOS EN PUBLICIDAD Y DIFUSIÓN </v>
      </c>
      <c r="C2" s="142"/>
      <c r="D2" s="142"/>
      <c r="E2" s="142"/>
      <c r="F2" s="142"/>
    </row>
    <row r="3" spans="2:8" ht="13.8">
      <c r="B3" s="142" t="str">
        <f>+Enero!C3</f>
        <v>MINISTERIO DE BIENES NACIONALES (Ley 20.882 Art.19)</v>
      </c>
      <c r="C3" s="142"/>
      <c r="D3" s="142"/>
      <c r="E3" s="142"/>
      <c r="F3" s="142"/>
    </row>
    <row r="4" spans="2:8" ht="13.8">
      <c r="B4" s="6"/>
      <c r="C4" s="31"/>
      <c r="D4" s="1"/>
      <c r="E4" s="1"/>
      <c r="F4" s="1"/>
    </row>
    <row r="5" spans="2:8" ht="27">
      <c r="B5" s="91" t="s">
        <v>1</v>
      </c>
      <c r="C5" s="92" t="s">
        <v>2</v>
      </c>
      <c r="D5" s="2"/>
      <c r="E5" s="92" t="s">
        <v>3</v>
      </c>
      <c r="F5" s="93" t="s">
        <v>4</v>
      </c>
      <c r="G5" s="94" t="s">
        <v>397</v>
      </c>
      <c r="H5" s="84" t="s">
        <v>398</v>
      </c>
    </row>
    <row r="6" spans="2:8" ht="13.8">
      <c r="B6" s="35" t="s">
        <v>56</v>
      </c>
      <c r="C6" s="80"/>
      <c r="D6" s="99"/>
      <c r="E6" s="36"/>
      <c r="F6" s="48"/>
      <c r="G6" s="85">
        <f>SUM(F6:F43)</f>
        <v>0</v>
      </c>
      <c r="H6" s="86" t="e">
        <f>+G6/F52</f>
        <v>#DIV/0!</v>
      </c>
    </row>
    <row r="7" spans="2:8" ht="13.8">
      <c r="B7" s="35" t="s">
        <v>56</v>
      </c>
      <c r="C7" s="80"/>
      <c r="D7" s="99"/>
      <c r="E7" s="36"/>
      <c r="F7" s="48"/>
      <c r="G7" s="3"/>
      <c r="H7" s="3"/>
    </row>
    <row r="8" spans="2:8" ht="13.8">
      <c r="B8" s="35" t="s">
        <v>56</v>
      </c>
      <c r="C8" s="80"/>
      <c r="D8" s="99"/>
      <c r="E8" s="36"/>
      <c r="F8" s="48"/>
      <c r="G8" s="3"/>
      <c r="H8" s="3"/>
    </row>
    <row r="9" spans="2:8" ht="13.8">
      <c r="B9" s="35" t="s">
        <v>56</v>
      </c>
      <c r="C9" s="80"/>
      <c r="D9" s="99"/>
      <c r="E9" s="36"/>
      <c r="F9" s="48"/>
    </row>
    <row r="10" spans="2:8" ht="13.8">
      <c r="B10" s="35" t="s">
        <v>56</v>
      </c>
      <c r="C10" s="80"/>
      <c r="D10" s="99"/>
      <c r="E10" s="36"/>
      <c r="F10" s="48"/>
    </row>
    <row r="11" spans="2:8" ht="13.8">
      <c r="B11" s="35" t="s">
        <v>56</v>
      </c>
      <c r="C11" s="80"/>
      <c r="D11" s="99"/>
      <c r="E11" s="36"/>
      <c r="F11" s="48"/>
    </row>
    <row r="12" spans="2:8" ht="13.8">
      <c r="B12" s="35" t="s">
        <v>56</v>
      </c>
      <c r="C12" s="80"/>
      <c r="D12" s="99"/>
      <c r="E12" s="36"/>
      <c r="F12" s="48"/>
      <c r="G12" s="49">
        <f>SUM(F9:F12)</f>
        <v>0</v>
      </c>
    </row>
    <row r="13" spans="2:8" ht="13.8">
      <c r="B13" s="35" t="s">
        <v>56</v>
      </c>
      <c r="C13" s="80"/>
      <c r="D13" s="99"/>
      <c r="E13" s="36"/>
      <c r="F13" s="48"/>
    </row>
    <row r="14" spans="2:8" ht="13.8">
      <c r="B14" s="35" t="s">
        <v>56</v>
      </c>
      <c r="C14" s="80"/>
      <c r="D14" s="99"/>
      <c r="E14" s="36"/>
      <c r="F14" s="48"/>
      <c r="G14" s="49"/>
    </row>
    <row r="15" spans="2:8" ht="13.8">
      <c r="B15" s="35" t="s">
        <v>56</v>
      </c>
      <c r="C15" s="80"/>
      <c r="D15" s="99"/>
      <c r="E15" s="36"/>
      <c r="F15" s="48"/>
    </row>
    <row r="16" spans="2:8" ht="13.8">
      <c r="B16" s="35" t="s">
        <v>56</v>
      </c>
      <c r="C16" s="80"/>
      <c r="D16" s="99"/>
      <c r="E16" s="36"/>
      <c r="F16" s="48"/>
    </row>
    <row r="17" spans="2:7" ht="13.8">
      <c r="B17" s="35" t="s">
        <v>56</v>
      </c>
      <c r="C17" s="80"/>
      <c r="D17" s="99"/>
      <c r="E17" s="36"/>
      <c r="F17" s="48"/>
    </row>
    <row r="18" spans="2:7" ht="13.8">
      <c r="B18" s="35" t="s">
        <v>56</v>
      </c>
      <c r="C18" s="80"/>
      <c r="D18" s="99"/>
      <c r="E18" s="36"/>
      <c r="F18" s="48"/>
    </row>
    <row r="19" spans="2:7" ht="13.8">
      <c r="B19" s="35" t="s">
        <v>56</v>
      </c>
      <c r="C19" s="80"/>
      <c r="D19" s="99"/>
      <c r="E19" s="36"/>
      <c r="F19" s="48"/>
    </row>
    <row r="20" spans="2:7" ht="13.8">
      <c r="B20" s="35" t="s">
        <v>56</v>
      </c>
      <c r="C20" s="80"/>
      <c r="D20" s="99"/>
      <c r="E20" s="36"/>
      <c r="F20" s="48"/>
    </row>
    <row r="21" spans="2:7" ht="13.8">
      <c r="B21" s="35" t="s">
        <v>56</v>
      </c>
      <c r="C21" s="80"/>
      <c r="D21" s="99"/>
      <c r="E21" s="36"/>
      <c r="F21" s="48"/>
    </row>
    <row r="22" spans="2:7" ht="13.8">
      <c r="B22" s="35" t="s">
        <v>56</v>
      </c>
      <c r="C22" s="80"/>
      <c r="D22" s="99"/>
      <c r="E22" s="36"/>
      <c r="F22" s="48"/>
    </row>
    <row r="23" spans="2:7" ht="13.8">
      <c r="B23" s="35" t="s">
        <v>56</v>
      </c>
      <c r="C23" s="80"/>
      <c r="D23" s="99"/>
      <c r="E23" s="36"/>
      <c r="F23" s="48"/>
    </row>
    <row r="24" spans="2:7" ht="13.8">
      <c r="B24" s="35" t="s">
        <v>56</v>
      </c>
      <c r="C24" s="80"/>
      <c r="D24" s="99"/>
      <c r="E24" s="36"/>
      <c r="F24" s="48"/>
    </row>
    <row r="25" spans="2:7" ht="13.8">
      <c r="B25" s="35" t="s">
        <v>56</v>
      </c>
      <c r="C25" s="80"/>
      <c r="D25" s="99"/>
      <c r="E25" s="36"/>
      <c r="F25" s="48"/>
    </row>
    <row r="26" spans="2:7" ht="13.8">
      <c r="B26" s="35" t="s">
        <v>56</v>
      </c>
      <c r="C26" s="80"/>
      <c r="D26" s="99"/>
      <c r="E26" s="36"/>
      <c r="F26" s="48"/>
    </row>
    <row r="27" spans="2:7" ht="13.8">
      <c r="B27" s="35" t="s">
        <v>56</v>
      </c>
      <c r="C27" s="80"/>
      <c r="D27" s="99"/>
      <c r="E27" s="36"/>
      <c r="F27" s="48"/>
    </row>
    <row r="28" spans="2:7" ht="13.8">
      <c r="B28" s="35" t="s">
        <v>56</v>
      </c>
      <c r="C28" s="80"/>
      <c r="D28" s="99"/>
      <c r="E28" s="36"/>
      <c r="F28" s="48"/>
      <c r="G28" s="49"/>
    </row>
    <row r="29" spans="2:7" ht="13.8">
      <c r="B29" s="35" t="s">
        <v>56</v>
      </c>
      <c r="C29" s="80"/>
      <c r="D29" s="99"/>
      <c r="E29" s="36"/>
      <c r="F29" s="48"/>
      <c r="G29" s="49"/>
    </row>
    <row r="30" spans="2:7" ht="13.8">
      <c r="B30" s="35" t="s">
        <v>56</v>
      </c>
      <c r="C30" s="80"/>
      <c r="D30" s="99"/>
      <c r="E30" s="36"/>
      <c r="F30" s="48"/>
    </row>
    <row r="31" spans="2:7" ht="13.8">
      <c r="B31" s="35" t="s">
        <v>56</v>
      </c>
      <c r="C31" s="80"/>
      <c r="D31" s="99"/>
      <c r="E31" s="36"/>
      <c r="F31" s="48"/>
    </row>
    <row r="32" spans="2:7" ht="13.8">
      <c r="B32" s="35" t="s">
        <v>56</v>
      </c>
      <c r="C32" s="80"/>
      <c r="D32" s="99"/>
      <c r="E32" s="36"/>
      <c r="F32" s="48"/>
      <c r="G32" s="49"/>
    </row>
    <row r="33" spans="2:7" ht="13.8">
      <c r="B33" s="35" t="s">
        <v>56</v>
      </c>
      <c r="C33" s="80"/>
      <c r="D33" s="99"/>
      <c r="E33" s="36"/>
      <c r="F33" s="48"/>
    </row>
    <row r="34" spans="2:7" ht="13.8">
      <c r="B34" s="35" t="s">
        <v>56</v>
      </c>
      <c r="C34" s="80"/>
      <c r="D34" s="99"/>
      <c r="E34" s="36"/>
      <c r="F34" s="48"/>
    </row>
    <row r="35" spans="2:7" ht="13.8">
      <c r="B35" s="35" t="s">
        <v>56</v>
      </c>
      <c r="C35" s="80"/>
      <c r="D35" s="99"/>
      <c r="E35" s="36"/>
      <c r="F35" s="48"/>
      <c r="G35" s="49"/>
    </row>
    <row r="36" spans="2:7" ht="13.8">
      <c r="B36" s="35" t="s">
        <v>56</v>
      </c>
      <c r="C36" s="80"/>
      <c r="D36" s="99"/>
      <c r="E36" s="36"/>
      <c r="F36" s="48"/>
    </row>
    <row r="37" spans="2:7" ht="13.8">
      <c r="B37" s="35" t="s">
        <v>56</v>
      </c>
      <c r="C37" s="80"/>
      <c r="D37" s="99"/>
      <c r="E37" s="36"/>
      <c r="F37" s="48"/>
    </row>
    <row r="38" spans="2:7" ht="13.8">
      <c r="B38" s="35" t="s">
        <v>56</v>
      </c>
      <c r="C38" s="80"/>
      <c r="D38" s="99"/>
      <c r="E38" s="36"/>
      <c r="F38" s="48"/>
      <c r="G38" s="49"/>
    </row>
    <row r="39" spans="2:7" ht="13.8">
      <c r="B39" s="35" t="s">
        <v>56</v>
      </c>
      <c r="C39" s="80"/>
      <c r="D39" s="99"/>
      <c r="E39" s="36"/>
      <c r="F39" s="48"/>
    </row>
    <row r="40" spans="2:7" ht="13.8">
      <c r="B40" s="35" t="s">
        <v>56</v>
      </c>
      <c r="C40" s="80"/>
      <c r="D40" s="99"/>
      <c r="E40" s="36"/>
      <c r="F40" s="48"/>
      <c r="G40" s="49"/>
    </row>
    <row r="41" spans="2:7" ht="13.8">
      <c r="B41" s="35" t="s">
        <v>56</v>
      </c>
      <c r="C41" s="80"/>
      <c r="D41" s="99"/>
      <c r="E41" s="36"/>
      <c r="F41" s="48"/>
    </row>
    <row r="42" spans="2:7" ht="13.8">
      <c r="B42" s="35" t="s">
        <v>56</v>
      </c>
      <c r="C42" s="80"/>
      <c r="D42" s="99"/>
      <c r="E42" s="36"/>
      <c r="F42" s="48"/>
    </row>
    <row r="43" spans="2:7" ht="13.8">
      <c r="B43" s="35" t="s">
        <v>56</v>
      </c>
      <c r="C43" s="80"/>
      <c r="D43" s="99"/>
      <c r="E43" s="36"/>
      <c r="F43" s="48"/>
    </row>
    <row r="44" spans="2:7" ht="13.8">
      <c r="B44" s="35" t="s">
        <v>56</v>
      </c>
      <c r="C44" s="80"/>
      <c r="D44" s="99"/>
      <c r="E44" s="36"/>
      <c r="F44" s="48"/>
      <c r="G44" s="49">
        <f>SUM(F44:F49)</f>
        <v>0</v>
      </c>
    </row>
    <row r="45" spans="2:7" ht="13.8">
      <c r="B45" s="35" t="s">
        <v>56</v>
      </c>
      <c r="C45" s="80"/>
      <c r="D45" s="99"/>
      <c r="E45" s="36"/>
      <c r="F45" s="48"/>
    </row>
    <row r="46" spans="2:7" ht="13.8">
      <c r="B46" s="35" t="s">
        <v>56</v>
      </c>
      <c r="C46" s="80"/>
      <c r="D46" s="99"/>
      <c r="E46" s="36"/>
      <c r="F46" s="48"/>
    </row>
    <row r="47" spans="2:7" ht="13.8">
      <c r="B47" s="35" t="s">
        <v>56</v>
      </c>
      <c r="C47" s="80"/>
      <c r="D47" s="99"/>
      <c r="E47" s="36"/>
      <c r="F47" s="48"/>
    </row>
    <row r="48" spans="2:7" ht="13.8">
      <c r="B48" s="35" t="s">
        <v>56</v>
      </c>
      <c r="C48" s="80"/>
      <c r="D48" s="99"/>
      <c r="E48" s="36"/>
      <c r="F48" s="48"/>
    </row>
    <row r="49" spans="1:6" ht="13.8">
      <c r="B49" s="35" t="s">
        <v>56</v>
      </c>
      <c r="C49" s="80"/>
      <c r="D49" s="99"/>
      <c r="E49" s="36"/>
      <c r="F49" s="48"/>
    </row>
    <row r="50" spans="1:6" ht="13.8">
      <c r="B50" s="35"/>
      <c r="C50" s="80"/>
      <c r="D50" s="54"/>
      <c r="E50" s="36"/>
      <c r="F50" s="48"/>
    </row>
    <row r="51" spans="1:6" ht="14.4" thickBot="1">
      <c r="B51" s="10"/>
      <c r="C51" s="96"/>
      <c r="D51" s="54"/>
      <c r="E51" s="36"/>
      <c r="F51" s="48"/>
    </row>
    <row r="52" spans="1:6" ht="15" thickBot="1">
      <c r="B52" s="22"/>
      <c r="C52" s="22"/>
      <c r="D52" s="5"/>
      <c r="E52" s="19" t="s">
        <v>416</v>
      </c>
      <c r="F52" s="20">
        <f>SUM(F6:F50)</f>
        <v>0</v>
      </c>
    </row>
    <row r="53" spans="1:6" ht="14.4">
      <c r="B53" s="22"/>
      <c r="C53" s="22"/>
      <c r="D53" s="5"/>
      <c r="E53" s="24"/>
      <c r="F53" s="25"/>
    </row>
    <row r="54" spans="1:6" ht="14.4">
      <c r="B54" s="1"/>
      <c r="C54" s="31"/>
      <c r="D54" s="5"/>
      <c r="E54" s="32" t="s">
        <v>417</v>
      </c>
      <c r="F54" s="26">
        <f>Agosto!F40+Septiembre!F52</f>
        <v>29037664</v>
      </c>
    </row>
    <row r="56" spans="1:6">
      <c r="A56" s="95" t="s">
        <v>404</v>
      </c>
      <c r="B56" s="95"/>
    </row>
  </sheetData>
  <sortState ref="A46:H89">
    <sortCondition ref="D46:D89"/>
  </sortState>
  <mergeCells count="2">
    <mergeCell ref="B2:F2"/>
    <mergeCell ref="B3:F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68"/>
  <sheetViews>
    <sheetView workbookViewId="0">
      <selection activeCell="I26" sqref="I26"/>
    </sheetView>
  </sheetViews>
  <sheetFormatPr baseColWidth="10" defaultRowHeight="13.2"/>
  <cols>
    <col min="3" max="3" width="16.44140625" customWidth="1"/>
    <col min="4" max="4" width="8.77734375" customWidth="1"/>
    <col min="5" max="5" width="58.21875" customWidth="1"/>
    <col min="6" max="6" width="15.88671875" customWidth="1"/>
    <col min="7" max="7" width="14.5546875" customWidth="1"/>
    <col min="8" max="8" width="13.6640625" customWidth="1"/>
  </cols>
  <sheetData>
    <row r="2" spans="2:8" ht="13.8">
      <c r="B2" s="142" t="str">
        <f>Septiembre!B2</f>
        <v xml:space="preserve">INFORME DE GASTOS EN PUBLICIDAD Y DIFUSIÓN </v>
      </c>
      <c r="C2" s="142"/>
      <c r="D2" s="142"/>
      <c r="E2" s="142"/>
      <c r="F2" s="142"/>
    </row>
    <row r="3" spans="2:8" ht="13.8">
      <c r="B3" s="142" t="str">
        <f>Septiembre!B3</f>
        <v>MINISTERIO DE BIENES NACIONALES (Ley 20.882 Art.19)</v>
      </c>
      <c r="C3" s="142"/>
      <c r="D3" s="142"/>
      <c r="E3" s="142"/>
      <c r="F3" s="142"/>
    </row>
    <row r="4" spans="2:8" ht="13.8">
      <c r="B4" s="6"/>
      <c r="C4" s="31"/>
      <c r="D4" s="1"/>
      <c r="E4" s="1"/>
      <c r="F4" s="1"/>
    </row>
    <row r="5" spans="2:8" ht="27">
      <c r="B5" s="91" t="s">
        <v>1</v>
      </c>
      <c r="C5" s="92" t="s">
        <v>2</v>
      </c>
      <c r="D5" s="2"/>
      <c r="E5" s="92" t="s">
        <v>3</v>
      </c>
      <c r="F5" s="93" t="s">
        <v>4</v>
      </c>
      <c r="G5" s="94" t="s">
        <v>397</v>
      </c>
      <c r="H5" s="84" t="s">
        <v>398</v>
      </c>
    </row>
    <row r="6" spans="2:8" ht="13.8">
      <c r="B6" s="35" t="s">
        <v>57</v>
      </c>
      <c r="C6" s="80"/>
      <c r="D6" s="99"/>
      <c r="E6" s="36"/>
      <c r="F6" s="48"/>
      <c r="G6" s="85">
        <f>SUM(F6:F47)</f>
        <v>0</v>
      </c>
      <c r="H6" s="86" t="e">
        <f>+G6/F58</f>
        <v>#DIV/0!</v>
      </c>
    </row>
    <row r="7" spans="2:8" ht="13.8">
      <c r="B7" s="35" t="s">
        <v>57</v>
      </c>
      <c r="C7" s="80"/>
      <c r="D7" s="99"/>
      <c r="E7" s="36"/>
      <c r="F7" s="48"/>
      <c r="G7" s="3"/>
      <c r="H7" s="3"/>
    </row>
    <row r="8" spans="2:8" ht="13.8">
      <c r="B8" s="35" t="s">
        <v>57</v>
      </c>
      <c r="C8" s="80"/>
      <c r="D8" s="99"/>
      <c r="E8" s="36"/>
      <c r="F8" s="48"/>
      <c r="G8" s="3"/>
      <c r="H8" s="3"/>
    </row>
    <row r="9" spans="2:8" ht="13.8">
      <c r="B9" s="35" t="s">
        <v>57</v>
      </c>
      <c r="C9" s="80"/>
      <c r="D9" s="99"/>
      <c r="E9" s="36"/>
      <c r="F9" s="48"/>
    </row>
    <row r="10" spans="2:8" ht="13.8">
      <c r="B10" s="35" t="s">
        <v>57</v>
      </c>
      <c r="C10" s="80"/>
      <c r="D10" s="99"/>
      <c r="E10" s="36"/>
      <c r="F10" s="48"/>
    </row>
    <row r="11" spans="2:8" ht="13.8">
      <c r="B11" s="35" t="s">
        <v>57</v>
      </c>
      <c r="C11" s="80"/>
      <c r="D11" s="99"/>
      <c r="E11" s="36"/>
      <c r="F11" s="48"/>
    </row>
    <row r="12" spans="2:8" ht="13.8">
      <c r="B12" s="35" t="s">
        <v>57</v>
      </c>
      <c r="C12" s="80"/>
      <c r="D12" s="99"/>
      <c r="E12" s="36"/>
      <c r="F12" s="48"/>
      <c r="G12" s="49"/>
    </row>
    <row r="13" spans="2:8" ht="13.8">
      <c r="B13" s="35" t="s">
        <v>57</v>
      </c>
      <c r="C13" s="80"/>
      <c r="D13" s="99"/>
      <c r="E13" s="36"/>
      <c r="F13" s="48"/>
    </row>
    <row r="14" spans="2:8" ht="13.8">
      <c r="B14" s="35" t="s">
        <v>57</v>
      </c>
      <c r="C14" s="80"/>
      <c r="D14" s="99"/>
      <c r="E14" s="36"/>
      <c r="F14" s="48"/>
      <c r="G14" s="49"/>
    </row>
    <row r="15" spans="2:8" ht="13.8">
      <c r="B15" s="35" t="s">
        <v>57</v>
      </c>
      <c r="C15" s="80"/>
      <c r="D15" s="99"/>
      <c r="E15" s="36"/>
      <c r="F15" s="48"/>
    </row>
    <row r="16" spans="2:8" ht="13.8">
      <c r="B16" s="35" t="s">
        <v>57</v>
      </c>
      <c r="C16" s="80"/>
      <c r="D16" s="99"/>
      <c r="E16" s="36"/>
      <c r="F16" s="48"/>
    </row>
    <row r="17" spans="2:6" ht="13.8">
      <c r="B17" s="35" t="s">
        <v>57</v>
      </c>
      <c r="C17" s="80"/>
      <c r="D17" s="99"/>
      <c r="E17" s="36"/>
      <c r="F17" s="48"/>
    </row>
    <row r="18" spans="2:6" ht="13.8">
      <c r="B18" s="35" t="s">
        <v>57</v>
      </c>
      <c r="C18" s="80"/>
      <c r="D18" s="99"/>
      <c r="E18" s="36"/>
      <c r="F18" s="48"/>
    </row>
    <row r="19" spans="2:6" ht="13.8">
      <c r="B19" s="35" t="s">
        <v>57</v>
      </c>
      <c r="C19" s="80"/>
      <c r="D19" s="99"/>
      <c r="E19" s="36"/>
      <c r="F19" s="48"/>
    </row>
    <row r="20" spans="2:6" ht="13.8">
      <c r="B20" s="35" t="s">
        <v>57</v>
      </c>
      <c r="C20" s="80"/>
      <c r="D20" s="99"/>
      <c r="E20" s="36"/>
      <c r="F20" s="48"/>
    </row>
    <row r="21" spans="2:6" ht="13.8">
      <c r="B21" s="35" t="s">
        <v>57</v>
      </c>
      <c r="C21" s="80"/>
      <c r="D21" s="99"/>
      <c r="E21" s="36"/>
      <c r="F21" s="48"/>
    </row>
    <row r="22" spans="2:6" ht="13.8">
      <c r="B22" s="35" t="s">
        <v>57</v>
      </c>
      <c r="C22" s="80"/>
      <c r="D22" s="99"/>
      <c r="E22" s="36"/>
      <c r="F22" s="48"/>
    </row>
    <row r="23" spans="2:6" ht="13.8">
      <c r="B23" s="35" t="s">
        <v>57</v>
      </c>
      <c r="C23" s="80"/>
      <c r="D23" s="99"/>
      <c r="E23" s="36"/>
      <c r="F23" s="48"/>
    </row>
    <row r="24" spans="2:6" ht="13.8">
      <c r="B24" s="35" t="s">
        <v>57</v>
      </c>
      <c r="C24" s="80"/>
      <c r="D24" s="99"/>
      <c r="E24" s="36"/>
      <c r="F24" s="48"/>
    </row>
    <row r="25" spans="2:6" ht="13.8">
      <c r="B25" s="35" t="s">
        <v>57</v>
      </c>
      <c r="C25" s="80"/>
      <c r="D25" s="99"/>
      <c r="E25" s="36"/>
      <c r="F25" s="48"/>
    </row>
    <row r="26" spans="2:6" ht="13.8">
      <c r="B26" s="35" t="s">
        <v>57</v>
      </c>
      <c r="C26" s="80"/>
      <c r="D26" s="99"/>
      <c r="E26" s="36"/>
      <c r="F26" s="48"/>
    </row>
    <row r="27" spans="2:6" ht="13.8">
      <c r="B27" s="35" t="s">
        <v>57</v>
      </c>
      <c r="C27" s="80"/>
      <c r="D27" s="99"/>
      <c r="E27" s="36"/>
      <c r="F27" s="48"/>
    </row>
    <row r="28" spans="2:6" ht="13.8">
      <c r="B28" s="35" t="s">
        <v>57</v>
      </c>
      <c r="C28" s="80"/>
      <c r="D28" s="99"/>
      <c r="E28" s="36"/>
      <c r="F28" s="48"/>
    </row>
    <row r="29" spans="2:6" ht="13.8">
      <c r="B29" s="35" t="s">
        <v>57</v>
      </c>
      <c r="C29" s="80"/>
      <c r="D29" s="99"/>
      <c r="E29" s="36"/>
      <c r="F29" s="48"/>
    </row>
    <row r="30" spans="2:6" ht="13.8">
      <c r="B30" s="35" t="s">
        <v>57</v>
      </c>
      <c r="C30" s="80"/>
      <c r="D30" s="99"/>
      <c r="E30" s="36"/>
      <c r="F30" s="48"/>
    </row>
    <row r="31" spans="2:6" ht="13.8">
      <c r="B31" s="35" t="s">
        <v>57</v>
      </c>
      <c r="C31" s="80"/>
      <c r="D31" s="99"/>
      <c r="E31" s="36"/>
      <c r="F31" s="48"/>
    </row>
    <row r="32" spans="2:6" ht="13.8">
      <c r="B32" s="35" t="s">
        <v>57</v>
      </c>
      <c r="C32" s="80"/>
      <c r="D32" s="99"/>
      <c r="E32" s="36"/>
      <c r="F32" s="48"/>
    </row>
    <row r="33" spans="2:6" ht="13.8">
      <c r="B33" s="35" t="s">
        <v>57</v>
      </c>
      <c r="C33" s="80"/>
      <c r="D33" s="99"/>
      <c r="F33" s="48"/>
    </row>
    <row r="34" spans="2:6" ht="13.8">
      <c r="B34" s="35" t="s">
        <v>57</v>
      </c>
      <c r="C34" s="80"/>
      <c r="D34" s="99"/>
      <c r="E34" s="36"/>
      <c r="F34" s="48"/>
    </row>
    <row r="35" spans="2:6" ht="13.8">
      <c r="B35" s="35" t="s">
        <v>57</v>
      </c>
      <c r="C35" s="80"/>
      <c r="D35" s="99"/>
      <c r="E35" s="36"/>
      <c r="F35" s="48"/>
    </row>
    <row r="36" spans="2:6" ht="13.8">
      <c r="B36" s="35" t="s">
        <v>57</v>
      </c>
      <c r="C36" s="80"/>
      <c r="D36" s="99"/>
      <c r="E36" s="36"/>
      <c r="F36" s="48"/>
    </row>
    <row r="37" spans="2:6" ht="13.8">
      <c r="B37" s="35" t="s">
        <v>57</v>
      </c>
      <c r="C37" s="80"/>
      <c r="D37" s="99"/>
      <c r="E37" s="36"/>
      <c r="F37" s="48"/>
    </row>
    <row r="38" spans="2:6" ht="13.8">
      <c r="B38" s="35" t="s">
        <v>57</v>
      </c>
      <c r="C38" s="80"/>
      <c r="D38" s="99"/>
      <c r="E38" s="36"/>
      <c r="F38" s="48"/>
    </row>
    <row r="39" spans="2:6" ht="13.8">
      <c r="B39" s="35" t="s">
        <v>57</v>
      </c>
      <c r="C39" s="80"/>
      <c r="D39" s="99"/>
      <c r="E39" s="36"/>
      <c r="F39" s="48"/>
    </row>
    <row r="40" spans="2:6" ht="13.8">
      <c r="B40" s="35" t="s">
        <v>57</v>
      </c>
      <c r="C40" s="80"/>
      <c r="D40" s="99"/>
      <c r="E40" s="36"/>
      <c r="F40" s="48"/>
    </row>
    <row r="41" spans="2:6" ht="13.8">
      <c r="B41" s="35" t="s">
        <v>57</v>
      </c>
      <c r="C41" s="80"/>
      <c r="D41" s="99"/>
      <c r="E41" s="36"/>
      <c r="F41" s="48"/>
    </row>
    <row r="42" spans="2:6" ht="13.8">
      <c r="B42" s="35" t="s">
        <v>57</v>
      </c>
      <c r="C42" s="80"/>
      <c r="D42" s="99"/>
      <c r="E42" s="36"/>
      <c r="F42" s="48"/>
    </row>
    <row r="43" spans="2:6" ht="13.8">
      <c r="B43" s="35" t="s">
        <v>57</v>
      </c>
      <c r="C43" s="80"/>
      <c r="D43" s="99"/>
      <c r="E43" s="36"/>
      <c r="F43" s="48"/>
    </row>
    <row r="44" spans="2:6" ht="13.8">
      <c r="B44" s="35" t="s">
        <v>57</v>
      </c>
      <c r="C44" s="80"/>
      <c r="D44" s="54"/>
      <c r="E44" s="36"/>
      <c r="F44" s="48"/>
    </row>
    <row r="45" spans="2:6" ht="13.8">
      <c r="B45" s="35" t="s">
        <v>57</v>
      </c>
      <c r="C45" s="80"/>
      <c r="D45" s="54"/>
      <c r="E45" s="36"/>
      <c r="F45" s="48"/>
    </row>
    <row r="46" spans="2:6" ht="13.8">
      <c r="B46" s="35" t="s">
        <v>57</v>
      </c>
      <c r="C46" s="80"/>
      <c r="D46" s="54"/>
      <c r="E46" s="36"/>
      <c r="F46" s="48"/>
    </row>
    <row r="47" spans="2:6" ht="13.8">
      <c r="B47" s="35" t="s">
        <v>57</v>
      </c>
      <c r="C47" s="80"/>
      <c r="D47" s="54"/>
      <c r="E47" s="36"/>
      <c r="F47" s="48"/>
    </row>
    <row r="48" spans="2:6" ht="13.8">
      <c r="B48" s="35" t="s">
        <v>57</v>
      </c>
      <c r="C48" s="80"/>
      <c r="D48" s="54"/>
      <c r="E48" s="36"/>
      <c r="F48" s="48"/>
    </row>
    <row r="49" spans="2:6" ht="13.8">
      <c r="B49" s="35" t="s">
        <v>57</v>
      </c>
      <c r="C49" s="80"/>
      <c r="D49" s="54"/>
      <c r="E49" s="36"/>
      <c r="F49" s="48"/>
    </row>
    <row r="50" spans="2:6" ht="13.8">
      <c r="B50" s="35" t="s">
        <v>57</v>
      </c>
      <c r="C50" s="80"/>
      <c r="D50" s="54"/>
      <c r="E50" s="36"/>
      <c r="F50" s="48"/>
    </row>
    <row r="51" spans="2:6" ht="13.8">
      <c r="B51" s="35" t="s">
        <v>57</v>
      </c>
      <c r="C51" s="80"/>
      <c r="D51" s="54"/>
      <c r="E51" s="36"/>
      <c r="F51" s="48"/>
    </row>
    <row r="52" spans="2:6" ht="13.8">
      <c r="B52" s="35" t="s">
        <v>57</v>
      </c>
      <c r="C52" s="80"/>
      <c r="D52" s="54"/>
      <c r="E52" s="36"/>
      <c r="F52" s="48"/>
    </row>
    <row r="53" spans="2:6" ht="13.8">
      <c r="B53" s="35"/>
      <c r="C53" s="80"/>
      <c r="D53" s="99"/>
      <c r="E53" s="36"/>
      <c r="F53" s="48"/>
    </row>
    <row r="54" spans="2:6" ht="13.8">
      <c r="B54" s="35"/>
      <c r="C54" s="80"/>
      <c r="D54" s="99"/>
      <c r="E54" s="36"/>
      <c r="F54" s="48"/>
    </row>
    <row r="55" spans="2:6" ht="13.8">
      <c r="B55" s="35"/>
      <c r="C55" s="80"/>
      <c r="D55" s="99"/>
      <c r="E55" s="36"/>
      <c r="F55" s="48"/>
    </row>
    <row r="56" spans="2:6" ht="13.8">
      <c r="B56" s="35"/>
      <c r="C56" s="80"/>
      <c r="D56" s="99"/>
      <c r="E56" s="36"/>
      <c r="F56" s="48"/>
    </row>
    <row r="57" spans="2:6" ht="14.4" thickBot="1">
      <c r="B57" s="35"/>
      <c r="C57" s="80"/>
      <c r="D57" s="99"/>
      <c r="E57" s="36"/>
      <c r="F57" s="48"/>
    </row>
    <row r="58" spans="2:6" ht="14.4" thickBot="1">
      <c r="E58" s="19" t="s">
        <v>418</v>
      </c>
      <c r="F58" s="20">
        <f>SUM(F6:F52)</f>
        <v>0</v>
      </c>
    </row>
    <row r="59" spans="2:6" ht="13.8">
      <c r="E59" s="24"/>
      <c r="F59" s="25"/>
    </row>
    <row r="60" spans="2:6" ht="13.8">
      <c r="E60" s="32" t="s">
        <v>419</v>
      </c>
      <c r="F60" s="26">
        <f>Septiembre!F54+Octubre!F58</f>
        <v>29037664</v>
      </c>
    </row>
    <row r="68" spans="2:3">
      <c r="B68" s="114" t="s">
        <v>404</v>
      </c>
      <c r="C68" s="95"/>
    </row>
  </sheetData>
  <sortState ref="B68:I117">
    <sortCondition ref="E68:E117"/>
  </sortState>
  <mergeCells count="2">
    <mergeCell ref="B2:F2"/>
    <mergeCell ref="B3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59"/>
  <sheetViews>
    <sheetView workbookViewId="0">
      <selection activeCell="I26" sqref="I26"/>
    </sheetView>
  </sheetViews>
  <sheetFormatPr baseColWidth="10" defaultRowHeight="13.2"/>
  <cols>
    <col min="5" max="5" width="62.88671875" customWidth="1"/>
  </cols>
  <sheetData>
    <row r="1" spans="2:8" ht="13.8">
      <c r="B1" s="142" t="str">
        <f>Octubre!B2</f>
        <v xml:space="preserve">INFORME DE GASTOS EN PUBLICIDAD Y DIFUSIÓN </v>
      </c>
      <c r="C1" s="142"/>
      <c r="D1" s="142"/>
      <c r="E1" s="142"/>
      <c r="F1" s="142"/>
    </row>
    <row r="2" spans="2:8" ht="13.8">
      <c r="B2" s="142" t="str">
        <f>Octubre!B3</f>
        <v>MINISTERIO DE BIENES NACIONALES (Ley 20.882 Art.19)</v>
      </c>
      <c r="C2" s="142"/>
      <c r="D2" s="142"/>
      <c r="E2" s="142"/>
      <c r="F2" s="142"/>
    </row>
    <row r="3" spans="2:8" ht="13.8">
      <c r="B3" s="6"/>
      <c r="C3" s="31"/>
      <c r="D3" s="1"/>
      <c r="E3" s="1"/>
      <c r="F3" s="1"/>
    </row>
    <row r="4" spans="2:8" ht="27">
      <c r="B4" s="91" t="s">
        <v>1</v>
      </c>
      <c r="C4" s="92" t="s">
        <v>2</v>
      </c>
      <c r="D4" s="2"/>
      <c r="E4" s="92" t="s">
        <v>3</v>
      </c>
      <c r="F4" s="93" t="s">
        <v>4</v>
      </c>
      <c r="G4" s="94" t="s">
        <v>397</v>
      </c>
      <c r="H4" s="84" t="s">
        <v>398</v>
      </c>
    </row>
    <row r="5" spans="2:8" ht="13.8">
      <c r="B5" s="35" t="s">
        <v>58</v>
      </c>
      <c r="C5" s="80"/>
      <c r="D5" s="99"/>
      <c r="E5" s="36"/>
      <c r="F5" s="48"/>
      <c r="G5" s="85">
        <f>SUM(F5:F46)</f>
        <v>0</v>
      </c>
      <c r="H5" s="86" t="e">
        <f>+G5/F57</f>
        <v>#DIV/0!</v>
      </c>
    </row>
    <row r="6" spans="2:8" ht="13.8">
      <c r="B6" s="35" t="s">
        <v>58</v>
      </c>
      <c r="C6" s="80"/>
      <c r="D6" s="99"/>
      <c r="E6" s="36"/>
      <c r="F6" s="48"/>
      <c r="G6" s="3"/>
      <c r="H6" s="3"/>
    </row>
    <row r="7" spans="2:8" ht="13.8">
      <c r="B7" s="35" t="s">
        <v>58</v>
      </c>
      <c r="C7" s="80"/>
      <c r="D7" s="99"/>
      <c r="E7" s="36"/>
      <c r="F7" s="48"/>
      <c r="G7" s="3"/>
      <c r="H7" s="3"/>
    </row>
    <row r="8" spans="2:8" ht="13.8">
      <c r="B8" s="35" t="s">
        <v>58</v>
      </c>
      <c r="C8" s="80"/>
      <c r="D8" s="99"/>
      <c r="E8" s="36"/>
      <c r="F8" s="48"/>
    </row>
    <row r="9" spans="2:8" ht="13.8">
      <c r="B9" s="35" t="s">
        <v>58</v>
      </c>
      <c r="C9" s="80"/>
      <c r="D9" s="99"/>
      <c r="E9" s="36"/>
      <c r="F9" s="48"/>
    </row>
    <row r="10" spans="2:8" ht="13.8">
      <c r="B10" s="35" t="s">
        <v>58</v>
      </c>
      <c r="C10" s="80"/>
      <c r="D10" s="99"/>
      <c r="E10" s="36"/>
      <c r="F10" s="48"/>
    </row>
    <row r="11" spans="2:8" ht="13.8">
      <c r="B11" s="35" t="s">
        <v>58</v>
      </c>
      <c r="C11" s="80"/>
      <c r="D11" s="99"/>
      <c r="E11" s="36"/>
      <c r="F11" s="48"/>
      <c r="G11" s="49"/>
    </row>
    <row r="12" spans="2:8" ht="13.8">
      <c r="B12" s="35" t="s">
        <v>58</v>
      </c>
      <c r="C12" s="80"/>
      <c r="D12" s="99"/>
      <c r="E12" s="36"/>
      <c r="F12" s="48"/>
    </row>
    <row r="13" spans="2:8" ht="13.8">
      <c r="B13" s="35" t="s">
        <v>58</v>
      </c>
      <c r="C13" s="80"/>
      <c r="D13" s="99"/>
      <c r="E13" s="36"/>
      <c r="F13" s="48"/>
      <c r="G13" s="49"/>
    </row>
    <row r="14" spans="2:8" ht="13.8">
      <c r="B14" s="35" t="s">
        <v>58</v>
      </c>
      <c r="C14" s="80"/>
      <c r="D14" s="99"/>
      <c r="E14" s="36"/>
      <c r="F14" s="48"/>
    </row>
    <row r="15" spans="2:8" ht="13.8">
      <c r="B15" s="35" t="s">
        <v>58</v>
      </c>
      <c r="C15" s="80"/>
      <c r="D15" s="99"/>
      <c r="E15" s="36"/>
      <c r="F15" s="48"/>
    </row>
    <row r="16" spans="2:8" ht="13.8">
      <c r="B16" s="35" t="s">
        <v>58</v>
      </c>
      <c r="C16" s="80"/>
      <c r="D16" s="99"/>
      <c r="E16" s="36"/>
      <c r="F16" s="48"/>
    </row>
    <row r="17" spans="2:6" ht="13.8">
      <c r="B17" s="35" t="s">
        <v>58</v>
      </c>
      <c r="C17" s="80"/>
      <c r="D17" s="99"/>
      <c r="E17" s="36"/>
      <c r="F17" s="48"/>
    </row>
    <row r="18" spans="2:6" ht="13.8">
      <c r="B18" s="35" t="s">
        <v>58</v>
      </c>
      <c r="C18" s="80"/>
      <c r="D18" s="99"/>
      <c r="E18" s="36"/>
      <c r="F18" s="48"/>
    </row>
    <row r="19" spans="2:6" ht="13.8">
      <c r="B19" s="35" t="s">
        <v>58</v>
      </c>
      <c r="C19" s="80"/>
      <c r="D19" s="99"/>
      <c r="E19" s="36"/>
      <c r="F19" s="48"/>
    </row>
    <row r="20" spans="2:6" ht="13.8">
      <c r="B20" s="35" t="s">
        <v>58</v>
      </c>
      <c r="C20" s="80"/>
      <c r="D20" s="99"/>
      <c r="E20" s="36"/>
      <c r="F20" s="48"/>
    </row>
    <row r="21" spans="2:6" ht="13.8">
      <c r="B21" s="35" t="s">
        <v>58</v>
      </c>
      <c r="C21" s="80"/>
      <c r="D21" s="99"/>
      <c r="E21" s="36"/>
      <c r="F21" s="48"/>
    </row>
    <row r="22" spans="2:6" ht="13.8">
      <c r="B22" s="35" t="s">
        <v>58</v>
      </c>
      <c r="C22" s="80"/>
      <c r="D22" s="99"/>
      <c r="E22" s="36"/>
      <c r="F22" s="48"/>
    </row>
    <row r="23" spans="2:6" ht="13.8">
      <c r="B23" s="35" t="s">
        <v>58</v>
      </c>
      <c r="C23" s="80"/>
      <c r="D23" s="99"/>
      <c r="E23" s="36"/>
      <c r="F23" s="48"/>
    </row>
    <row r="24" spans="2:6" ht="13.8">
      <c r="B24" s="35" t="s">
        <v>58</v>
      </c>
      <c r="C24" s="80"/>
      <c r="D24" s="99"/>
      <c r="E24" s="36"/>
      <c r="F24" s="48"/>
    </row>
    <row r="25" spans="2:6" ht="13.8">
      <c r="B25" s="35" t="s">
        <v>58</v>
      </c>
      <c r="C25" s="80"/>
      <c r="D25" s="99"/>
      <c r="E25" s="36"/>
      <c r="F25" s="48"/>
    </row>
    <row r="26" spans="2:6" ht="13.8">
      <c r="B26" s="35" t="s">
        <v>58</v>
      </c>
      <c r="C26" s="80"/>
      <c r="D26" s="99"/>
      <c r="E26" s="36"/>
      <c r="F26" s="48"/>
    </row>
    <row r="27" spans="2:6" ht="13.8">
      <c r="B27" s="35" t="s">
        <v>58</v>
      </c>
      <c r="C27" s="80"/>
      <c r="D27" s="99"/>
      <c r="E27" s="36"/>
      <c r="F27" s="48"/>
    </row>
    <row r="28" spans="2:6" ht="13.8">
      <c r="B28" s="35" t="s">
        <v>58</v>
      </c>
      <c r="C28" s="80"/>
      <c r="D28" s="99"/>
      <c r="E28" s="36"/>
      <c r="F28" s="48"/>
    </row>
    <row r="29" spans="2:6" ht="13.8">
      <c r="B29" s="35" t="s">
        <v>58</v>
      </c>
      <c r="C29" s="80"/>
      <c r="D29" s="99"/>
      <c r="E29" s="36"/>
      <c r="F29" s="48"/>
    </row>
    <row r="30" spans="2:6" ht="13.8">
      <c r="B30" s="35" t="s">
        <v>58</v>
      </c>
      <c r="C30" s="80"/>
      <c r="D30" s="99"/>
      <c r="E30" s="36"/>
      <c r="F30" s="48"/>
    </row>
    <row r="31" spans="2:6" ht="13.8">
      <c r="B31" s="35" t="s">
        <v>58</v>
      </c>
      <c r="C31" s="80"/>
      <c r="D31" s="99"/>
      <c r="E31" s="36"/>
      <c r="F31" s="48"/>
    </row>
    <row r="32" spans="2:6" ht="13.8">
      <c r="B32" s="35" t="s">
        <v>58</v>
      </c>
      <c r="C32" s="80"/>
      <c r="D32" s="99"/>
      <c r="E32" s="36"/>
      <c r="F32" s="48"/>
    </row>
    <row r="33" spans="2:6" ht="13.8">
      <c r="B33" s="35" t="s">
        <v>58</v>
      </c>
      <c r="C33" s="80"/>
      <c r="D33" s="99"/>
      <c r="E33" s="36"/>
      <c r="F33" s="48"/>
    </row>
    <row r="34" spans="2:6" ht="13.8">
      <c r="B34" s="35" t="s">
        <v>58</v>
      </c>
      <c r="C34" s="80"/>
      <c r="D34" s="99"/>
      <c r="E34" s="36"/>
      <c r="F34" s="48"/>
    </row>
    <row r="35" spans="2:6" ht="13.8">
      <c r="B35" s="35" t="s">
        <v>58</v>
      </c>
      <c r="C35" s="80"/>
      <c r="D35" s="99"/>
      <c r="E35" s="36"/>
      <c r="F35" s="48"/>
    </row>
    <row r="36" spans="2:6" ht="13.8">
      <c r="B36" s="35" t="s">
        <v>58</v>
      </c>
      <c r="C36" s="80"/>
      <c r="D36" s="99"/>
      <c r="E36" s="36"/>
      <c r="F36" s="48"/>
    </row>
    <row r="37" spans="2:6" ht="13.8">
      <c r="B37" s="35" t="s">
        <v>58</v>
      </c>
      <c r="C37" s="80"/>
      <c r="D37" s="99"/>
      <c r="E37" s="36"/>
      <c r="F37" s="48"/>
    </row>
    <row r="38" spans="2:6" ht="13.8">
      <c r="B38" s="35" t="s">
        <v>58</v>
      </c>
      <c r="C38" s="80"/>
      <c r="D38" s="99"/>
      <c r="E38" s="36"/>
      <c r="F38" s="48"/>
    </row>
    <row r="39" spans="2:6" ht="13.8">
      <c r="B39" s="35" t="s">
        <v>58</v>
      </c>
      <c r="C39" s="80"/>
      <c r="D39" s="99"/>
      <c r="E39" s="36"/>
      <c r="F39" s="48"/>
    </row>
    <row r="40" spans="2:6" ht="13.8">
      <c r="B40" s="35" t="s">
        <v>58</v>
      </c>
      <c r="C40" s="80"/>
      <c r="D40" s="99"/>
      <c r="E40" s="36"/>
      <c r="F40" s="48"/>
    </row>
    <row r="41" spans="2:6" ht="13.8">
      <c r="B41" s="35" t="s">
        <v>58</v>
      </c>
      <c r="C41" s="80"/>
      <c r="D41" s="99"/>
      <c r="E41" s="36"/>
      <c r="F41" s="48"/>
    </row>
    <row r="42" spans="2:6" ht="13.8">
      <c r="B42" s="35" t="s">
        <v>58</v>
      </c>
      <c r="C42" s="80"/>
      <c r="D42" s="99"/>
      <c r="E42" s="36"/>
      <c r="F42" s="48"/>
    </row>
    <row r="43" spans="2:6" ht="13.8">
      <c r="B43" s="35" t="s">
        <v>58</v>
      </c>
      <c r="C43" s="80"/>
      <c r="D43" s="99"/>
      <c r="E43" s="36"/>
      <c r="F43" s="48"/>
    </row>
    <row r="44" spans="2:6" ht="13.8">
      <c r="B44" s="35" t="s">
        <v>58</v>
      </c>
      <c r="C44" s="80"/>
      <c r="D44" s="99"/>
      <c r="E44" s="36"/>
      <c r="F44" s="48"/>
    </row>
    <row r="45" spans="2:6" ht="13.8">
      <c r="B45" s="35" t="s">
        <v>58</v>
      </c>
      <c r="C45" s="80"/>
      <c r="D45" s="99"/>
      <c r="E45" s="36"/>
      <c r="F45" s="48"/>
    </row>
    <row r="46" spans="2:6" ht="13.8">
      <c r="B46" s="35" t="s">
        <v>58</v>
      </c>
      <c r="C46" s="80"/>
      <c r="D46" s="99"/>
      <c r="E46" s="36"/>
      <c r="F46" s="48"/>
    </row>
    <row r="47" spans="2:6" ht="13.8">
      <c r="B47" s="35" t="s">
        <v>58</v>
      </c>
      <c r="C47" s="80"/>
      <c r="D47" s="54"/>
      <c r="E47" s="36"/>
      <c r="F47" s="48"/>
    </row>
    <row r="48" spans="2:6" ht="13.8">
      <c r="B48" s="35" t="s">
        <v>58</v>
      </c>
      <c r="C48" s="80"/>
      <c r="D48" s="54"/>
      <c r="E48" s="36"/>
      <c r="F48" s="48"/>
    </row>
    <row r="49" spans="2:6" ht="13.8">
      <c r="B49" s="35" t="s">
        <v>58</v>
      </c>
      <c r="C49" s="80"/>
      <c r="D49" s="54"/>
      <c r="E49" s="36"/>
      <c r="F49" s="48"/>
    </row>
    <row r="50" spans="2:6" ht="13.8">
      <c r="B50" s="35" t="s">
        <v>58</v>
      </c>
      <c r="C50" s="80"/>
      <c r="D50" s="54"/>
      <c r="E50" s="36"/>
      <c r="F50" s="48"/>
    </row>
    <row r="51" spans="2:6" ht="13.8">
      <c r="B51" s="35"/>
      <c r="C51" s="80"/>
      <c r="D51" s="99"/>
      <c r="E51" s="36"/>
      <c r="F51" s="48"/>
    </row>
    <row r="52" spans="2:6" ht="13.8">
      <c r="B52" s="35"/>
      <c r="C52" s="80"/>
      <c r="D52" s="99"/>
      <c r="E52" s="36"/>
      <c r="F52" s="48"/>
    </row>
    <row r="53" spans="2:6" ht="13.8">
      <c r="B53" s="35"/>
      <c r="C53" s="80"/>
      <c r="D53" s="99"/>
      <c r="E53" s="36"/>
      <c r="F53" s="48"/>
    </row>
    <row r="54" spans="2:6" ht="13.8">
      <c r="B54" s="35"/>
      <c r="C54" s="80"/>
      <c r="D54" s="99"/>
      <c r="E54" s="36"/>
      <c r="F54" s="48"/>
    </row>
    <row r="55" spans="2:6" ht="13.8">
      <c r="B55" s="35"/>
      <c r="C55" s="80"/>
      <c r="D55" s="99"/>
      <c r="E55" s="36"/>
      <c r="F55" s="48"/>
    </row>
    <row r="56" spans="2:6" ht="14.4" thickBot="1">
      <c r="B56" s="35"/>
      <c r="C56" s="80"/>
      <c r="D56" s="99"/>
      <c r="E56" s="36"/>
      <c r="F56" s="48"/>
    </row>
    <row r="57" spans="2:6" ht="14.4" thickBot="1">
      <c r="E57" s="19" t="s">
        <v>420</v>
      </c>
      <c r="F57" s="20">
        <f>SUM(F5:F50)</f>
        <v>0</v>
      </c>
    </row>
    <row r="58" spans="2:6" ht="13.8">
      <c r="E58" s="24"/>
      <c r="F58" s="25"/>
    </row>
    <row r="59" spans="2:6" ht="13.8">
      <c r="E59" s="32" t="s">
        <v>421</v>
      </c>
      <c r="F59" s="26">
        <f>Octubre!F60+Noviembre!F57</f>
        <v>29037664</v>
      </c>
    </row>
  </sheetData>
  <sortState ref="A64:H111">
    <sortCondition ref="D64:D111"/>
  </sortState>
  <mergeCells count="2">
    <mergeCell ref="B1:F1"/>
    <mergeCell ref="B2:F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activeCell="I26" sqref="I26"/>
    </sheetView>
  </sheetViews>
  <sheetFormatPr baseColWidth="10" defaultRowHeight="13.2"/>
  <cols>
    <col min="4" max="4" width="11.5546875" customWidth="1"/>
    <col min="5" max="5" width="62.33203125" customWidth="1"/>
  </cols>
  <sheetData>
    <row r="1" spans="2:8" ht="13.8">
      <c r="B1" s="142" t="str">
        <f>Octubre!B2</f>
        <v xml:space="preserve">INFORME DE GASTOS EN PUBLICIDAD Y DIFUSIÓN </v>
      </c>
      <c r="C1" s="142"/>
      <c r="D1" s="142"/>
      <c r="E1" s="142"/>
      <c r="F1" s="142"/>
    </row>
    <row r="2" spans="2:8" ht="13.8">
      <c r="B2" s="142" t="str">
        <f>Octubre!B3</f>
        <v>MINISTERIO DE BIENES NACIONALES (Ley 20.882 Art.19)</v>
      </c>
      <c r="C2" s="142"/>
      <c r="D2" s="142"/>
      <c r="E2" s="142"/>
      <c r="F2" s="142"/>
    </row>
    <row r="5" spans="2:8" ht="27">
      <c r="B5" s="91" t="s">
        <v>1</v>
      </c>
      <c r="C5" s="92" t="s">
        <v>2</v>
      </c>
      <c r="D5" s="2"/>
      <c r="E5" s="92" t="s">
        <v>3</v>
      </c>
      <c r="F5" s="93" t="s">
        <v>4</v>
      </c>
      <c r="G5" s="94" t="s">
        <v>397</v>
      </c>
      <c r="H5" s="84" t="s">
        <v>398</v>
      </c>
    </row>
    <row r="6" spans="2:8" ht="13.8">
      <c r="B6" s="35" t="s">
        <v>59</v>
      </c>
      <c r="C6" s="80"/>
      <c r="D6" s="99"/>
      <c r="E6" s="36"/>
      <c r="F6" s="48"/>
      <c r="G6" s="85">
        <f>SUM(F6:F24)</f>
        <v>0</v>
      </c>
      <c r="H6" s="86" t="e">
        <f>+G6/F36</f>
        <v>#DIV/0!</v>
      </c>
    </row>
    <row r="7" spans="2:8" ht="13.8">
      <c r="B7" s="35" t="s">
        <v>59</v>
      </c>
      <c r="C7" s="80"/>
      <c r="D7" s="99"/>
      <c r="E7" s="36"/>
      <c r="F7" s="48"/>
      <c r="G7" s="3"/>
      <c r="H7" s="3"/>
    </row>
    <row r="8" spans="2:8" ht="13.8">
      <c r="B8" s="35" t="s">
        <v>59</v>
      </c>
      <c r="C8" s="80"/>
      <c r="D8" s="99"/>
      <c r="E8" s="36"/>
      <c r="F8" s="48"/>
      <c r="G8" s="3"/>
      <c r="H8" s="3"/>
    </row>
    <row r="9" spans="2:8" ht="13.8">
      <c r="B9" s="35" t="s">
        <v>59</v>
      </c>
      <c r="C9" s="80"/>
      <c r="D9" s="99"/>
      <c r="E9" s="36"/>
      <c r="F9" s="48"/>
    </row>
    <row r="10" spans="2:8" ht="13.8">
      <c r="B10" s="35" t="s">
        <v>59</v>
      </c>
      <c r="C10" s="80"/>
      <c r="D10" s="99"/>
      <c r="E10" s="36"/>
      <c r="F10" s="48"/>
    </row>
    <row r="11" spans="2:8" ht="13.8">
      <c r="B11" s="35" t="s">
        <v>59</v>
      </c>
      <c r="C11" s="80"/>
      <c r="D11" s="99"/>
      <c r="E11" s="36"/>
      <c r="F11" s="48"/>
    </row>
    <row r="12" spans="2:8" ht="13.8">
      <c r="B12" s="35" t="s">
        <v>59</v>
      </c>
      <c r="C12" s="80"/>
      <c r="D12" s="99"/>
      <c r="E12" s="36"/>
      <c r="F12" s="48"/>
      <c r="G12" s="49"/>
    </row>
    <row r="13" spans="2:8" ht="13.8">
      <c r="B13" s="35" t="s">
        <v>59</v>
      </c>
      <c r="C13" s="80"/>
      <c r="D13" s="99"/>
      <c r="E13" s="36"/>
      <c r="F13" s="48"/>
    </row>
    <row r="14" spans="2:8" ht="13.8">
      <c r="B14" s="35" t="s">
        <v>59</v>
      </c>
      <c r="C14" s="80"/>
      <c r="D14" s="99"/>
      <c r="E14" s="36"/>
      <c r="F14" s="48"/>
      <c r="G14" s="49"/>
    </row>
    <row r="15" spans="2:8" ht="13.8">
      <c r="B15" s="35" t="s">
        <v>59</v>
      </c>
      <c r="C15" s="80"/>
      <c r="D15" s="99"/>
      <c r="E15" s="36"/>
      <c r="F15" s="48"/>
    </row>
    <row r="16" spans="2:8" ht="13.8">
      <c r="B16" s="35" t="s">
        <v>59</v>
      </c>
      <c r="C16" s="80"/>
      <c r="D16" s="99"/>
      <c r="E16" s="36"/>
      <c r="F16" s="48"/>
    </row>
    <row r="17" spans="2:6" ht="13.8">
      <c r="B17" s="35" t="s">
        <v>59</v>
      </c>
      <c r="C17" s="80"/>
      <c r="D17" s="99"/>
      <c r="E17" s="36"/>
      <c r="F17" s="48"/>
    </row>
    <row r="18" spans="2:6" ht="13.8">
      <c r="B18" s="35" t="s">
        <v>59</v>
      </c>
      <c r="C18" s="80"/>
      <c r="D18" s="99"/>
      <c r="E18" s="36"/>
      <c r="F18" s="48"/>
    </row>
    <row r="19" spans="2:6" ht="13.8">
      <c r="B19" s="35" t="s">
        <v>59</v>
      </c>
      <c r="C19" s="80"/>
      <c r="D19" s="99"/>
      <c r="E19" s="36"/>
      <c r="F19" s="48"/>
    </row>
    <row r="20" spans="2:6" ht="13.8">
      <c r="B20" s="35" t="s">
        <v>59</v>
      </c>
      <c r="C20" s="80"/>
      <c r="D20" s="99"/>
      <c r="E20" s="36"/>
      <c r="F20" s="48"/>
    </row>
    <row r="21" spans="2:6" ht="13.8">
      <c r="B21" s="35" t="s">
        <v>59</v>
      </c>
      <c r="C21" s="80"/>
      <c r="D21" s="99"/>
      <c r="E21" s="36"/>
      <c r="F21" s="48"/>
    </row>
    <row r="22" spans="2:6" ht="13.8">
      <c r="B22" s="35" t="s">
        <v>59</v>
      </c>
      <c r="C22" s="80"/>
      <c r="D22" s="99"/>
      <c r="E22" s="36"/>
      <c r="F22" s="48"/>
    </row>
    <row r="23" spans="2:6" ht="13.8">
      <c r="B23" s="35" t="s">
        <v>59</v>
      </c>
      <c r="C23" s="80"/>
      <c r="D23" s="99"/>
      <c r="E23" s="36"/>
      <c r="F23" s="48"/>
    </row>
    <row r="24" spans="2:6" ht="13.8">
      <c r="B24" s="35" t="s">
        <v>59</v>
      </c>
      <c r="C24" s="80"/>
      <c r="D24" s="99"/>
      <c r="E24" s="36"/>
      <c r="F24" s="48"/>
    </row>
    <row r="25" spans="2:6" ht="13.8">
      <c r="B25" s="35" t="s">
        <v>59</v>
      </c>
      <c r="C25" s="80"/>
      <c r="D25" s="99"/>
      <c r="E25" s="36"/>
      <c r="F25" s="48"/>
    </row>
    <row r="26" spans="2:6" ht="13.8">
      <c r="B26" s="35" t="s">
        <v>59</v>
      </c>
      <c r="C26" s="80"/>
      <c r="D26" s="99"/>
      <c r="E26" s="36"/>
      <c r="F26" s="48"/>
    </row>
    <row r="27" spans="2:6" ht="13.8">
      <c r="B27" s="35" t="s">
        <v>59</v>
      </c>
      <c r="C27" s="80"/>
      <c r="D27" s="99"/>
      <c r="E27" s="36"/>
      <c r="F27" s="48"/>
    </row>
    <row r="28" spans="2:6" ht="13.8">
      <c r="B28" s="35" t="s">
        <v>59</v>
      </c>
      <c r="C28" s="80"/>
      <c r="D28" s="99"/>
      <c r="E28" s="36"/>
      <c r="F28" s="48"/>
    </row>
    <row r="29" spans="2:6" ht="13.8">
      <c r="B29" s="35"/>
      <c r="C29" s="80"/>
      <c r="D29" s="99"/>
      <c r="E29" s="36"/>
      <c r="F29" s="48"/>
    </row>
    <row r="30" spans="2:6" ht="13.8">
      <c r="B30" s="35"/>
      <c r="C30" s="80"/>
      <c r="D30" s="99"/>
      <c r="E30" s="36"/>
      <c r="F30" s="48"/>
    </row>
    <row r="31" spans="2:6" ht="13.8">
      <c r="B31" s="35"/>
      <c r="C31" s="80"/>
      <c r="D31" s="99"/>
      <c r="E31" s="36"/>
      <c r="F31" s="48"/>
    </row>
    <row r="32" spans="2:6" ht="13.8">
      <c r="B32" s="35"/>
      <c r="C32" s="80"/>
      <c r="D32" s="99"/>
      <c r="E32" s="36"/>
      <c r="F32" s="48"/>
    </row>
    <row r="33" spans="1:6" ht="13.8">
      <c r="B33" s="35"/>
      <c r="C33" s="80"/>
      <c r="D33" s="99"/>
      <c r="E33" s="36"/>
      <c r="F33" s="48"/>
    </row>
    <row r="34" spans="1:6" ht="13.8">
      <c r="B34" s="35"/>
      <c r="C34" s="80"/>
      <c r="D34" s="99"/>
      <c r="E34" s="36"/>
      <c r="F34" s="48"/>
    </row>
    <row r="35" spans="1:6" ht="14.4" thickBot="1">
      <c r="B35" s="35"/>
      <c r="C35" s="80"/>
      <c r="D35" s="99"/>
      <c r="E35" s="36"/>
      <c r="F35" s="48"/>
    </row>
    <row r="36" spans="1:6" ht="14.4" thickBot="1">
      <c r="E36" s="19" t="s">
        <v>422</v>
      </c>
      <c r="F36" s="20">
        <f>SUM(F6:F35)</f>
        <v>0</v>
      </c>
    </row>
    <row r="37" spans="1:6" ht="13.8">
      <c r="E37" s="24"/>
      <c r="F37" s="25"/>
    </row>
    <row r="38" spans="1:6" ht="13.8">
      <c r="E38" s="32" t="s">
        <v>421</v>
      </c>
      <c r="F38" s="26">
        <f>Noviembre!F59+Diciembre!F36</f>
        <v>29037664</v>
      </c>
    </row>
    <row r="46" spans="1:6">
      <c r="A46" s="95" t="s">
        <v>404</v>
      </c>
      <c r="B46" s="95"/>
    </row>
  </sheetData>
  <sortState ref="A43:H65">
    <sortCondition ref="D43:D65"/>
  </sortState>
  <mergeCells count="2">
    <mergeCell ref="B1:F1"/>
    <mergeCell ref="B2:F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3" sqref="D33"/>
    </sheetView>
  </sheetViews>
  <sheetFormatPr baseColWidth="10" defaultRowHeight="13.2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A2" sqref="A2"/>
    </sheetView>
  </sheetViews>
  <sheetFormatPr baseColWidth="10" defaultRowHeight="13.2"/>
  <cols>
    <col min="1" max="1" width="25.44140625" customWidth="1"/>
    <col min="2" max="2" width="10.44140625" customWidth="1"/>
    <col min="3" max="3" width="10.5546875" customWidth="1"/>
    <col min="4" max="4" width="9.88671875" customWidth="1"/>
    <col min="5" max="5" width="9.44140625" customWidth="1"/>
    <col min="6" max="6" width="10.109375" customWidth="1"/>
    <col min="7" max="7" width="10.33203125" customWidth="1"/>
    <col min="8" max="8" width="9.33203125" hidden="1" customWidth="1"/>
    <col min="9" max="13" width="11.5546875" hidden="1" customWidth="1"/>
  </cols>
  <sheetData>
    <row r="1" spans="1:14" ht="13.8">
      <c r="A1" s="142" t="s">
        <v>411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4" ht="13.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3.8">
      <c r="A3" s="143" t="s">
        <v>26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4" ht="13.8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4" ht="13.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 t="s">
        <v>27</v>
      </c>
      <c r="M5" s="38"/>
    </row>
    <row r="6" spans="1:14" ht="13.8">
      <c r="A6" s="39" t="s">
        <v>28</v>
      </c>
      <c r="B6" s="2" t="s">
        <v>29</v>
      </c>
      <c r="C6" s="2" t="s">
        <v>30</v>
      </c>
      <c r="D6" s="2" t="s">
        <v>31</v>
      </c>
      <c r="E6" s="2" t="s">
        <v>32</v>
      </c>
      <c r="F6" s="2" t="s">
        <v>33</v>
      </c>
      <c r="G6" s="2" t="s">
        <v>34</v>
      </c>
      <c r="H6" s="2" t="s">
        <v>35</v>
      </c>
      <c r="I6" s="2" t="s">
        <v>36</v>
      </c>
      <c r="J6" s="2" t="s">
        <v>37</v>
      </c>
      <c r="K6" s="2" t="s">
        <v>38</v>
      </c>
      <c r="L6" s="2" t="s">
        <v>39</v>
      </c>
      <c r="M6" s="2" t="s">
        <v>40</v>
      </c>
    </row>
    <row r="7" spans="1:14" ht="13.8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2"/>
      <c r="M7" s="42"/>
    </row>
    <row r="8" spans="1:14" ht="13.8">
      <c r="A8" s="43" t="s">
        <v>41</v>
      </c>
      <c r="B8" s="44">
        <f>Enero!G29</f>
        <v>1349390</v>
      </c>
      <c r="C8" s="44">
        <f>Febrero!G34</f>
        <v>6954351</v>
      </c>
      <c r="D8" s="44">
        <f>Marzo!F44</f>
        <v>5257424</v>
      </c>
      <c r="E8" s="44">
        <f>Abril!F30</f>
        <v>3168049</v>
      </c>
      <c r="F8" s="44">
        <f>Mayo!F28</f>
        <v>9058261</v>
      </c>
      <c r="G8" s="44">
        <f>Junio!F31</f>
        <v>3250189</v>
      </c>
      <c r="H8" s="44" t="e">
        <f>#REF!</f>
        <v>#REF!</v>
      </c>
      <c r="I8" s="44" t="e">
        <f>#REF!</f>
        <v>#REF!</v>
      </c>
      <c r="J8" s="44" t="e">
        <f>#REF!</f>
        <v>#REF!</v>
      </c>
      <c r="K8" s="44" t="e">
        <f>#REF!</f>
        <v>#REF!</v>
      </c>
      <c r="L8" s="45" t="e">
        <f>#REF!</f>
        <v>#REF!</v>
      </c>
      <c r="M8" s="45" t="e">
        <f>#REF!</f>
        <v>#REF!</v>
      </c>
      <c r="N8" s="49"/>
    </row>
    <row r="9" spans="1:14" ht="13.8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2"/>
      <c r="M9" s="42"/>
    </row>
    <row r="10" spans="1:14" ht="15.6">
      <c r="A10" s="43" t="s">
        <v>42</v>
      </c>
      <c r="B10" s="44">
        <f>Enero!I6</f>
        <v>164979</v>
      </c>
      <c r="C10" s="44">
        <f>Febrero!H6</f>
        <v>1990073</v>
      </c>
      <c r="D10" s="44">
        <f>Marzo!G6</f>
        <v>4275312</v>
      </c>
      <c r="E10" s="44">
        <f>Abril!G6</f>
        <v>1085168</v>
      </c>
      <c r="F10" s="44">
        <f>Mayo!G6</f>
        <v>8608665</v>
      </c>
      <c r="G10" s="44">
        <f>Junio!G6</f>
        <v>1784312</v>
      </c>
      <c r="H10" s="44" t="e">
        <f>#REF!</f>
        <v>#REF!</v>
      </c>
      <c r="I10" s="44" t="e">
        <f>#REF!</f>
        <v>#REF!</v>
      </c>
      <c r="J10" s="44" t="e">
        <f>#REF!</f>
        <v>#REF!</v>
      </c>
      <c r="K10" s="44" t="e">
        <f>#REF!</f>
        <v>#REF!</v>
      </c>
      <c r="L10" s="44" t="e">
        <f>#REF!</f>
        <v>#REF!</v>
      </c>
      <c r="M10" s="44" t="e">
        <f>#REF!</f>
        <v>#REF!</v>
      </c>
    </row>
    <row r="11" spans="1:14" ht="13.8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2"/>
      <c r="M11" s="42"/>
    </row>
    <row r="12" spans="1:14" ht="13.8">
      <c r="A12" s="39" t="s">
        <v>43</v>
      </c>
      <c r="B12" s="46">
        <f t="shared" ref="B12:M12" si="0">+B10/B8</f>
        <v>0.12226191093753473</v>
      </c>
      <c r="C12" s="46">
        <f t="shared" si="0"/>
        <v>0.28616228890373813</v>
      </c>
      <c r="D12" s="46">
        <f t="shared" si="0"/>
        <v>0.81319520738673545</v>
      </c>
      <c r="E12" s="46">
        <f t="shared" si="0"/>
        <v>0.34253510599110054</v>
      </c>
      <c r="F12" s="46">
        <f t="shared" si="0"/>
        <v>0.95036619059662775</v>
      </c>
      <c r="G12" s="46">
        <f t="shared" si="0"/>
        <v>0.54898715120874508</v>
      </c>
      <c r="H12" s="46" t="e">
        <f t="shared" si="0"/>
        <v>#REF!</v>
      </c>
      <c r="I12" s="46" t="e">
        <f t="shared" si="0"/>
        <v>#REF!</v>
      </c>
      <c r="J12" s="46" t="e">
        <f t="shared" si="0"/>
        <v>#REF!</v>
      </c>
      <c r="K12" s="46" t="e">
        <f t="shared" si="0"/>
        <v>#REF!</v>
      </c>
      <c r="L12" s="46" t="e">
        <f t="shared" si="0"/>
        <v>#REF!</v>
      </c>
      <c r="M12" s="46" t="e">
        <f t="shared" si="0"/>
        <v>#REF!</v>
      </c>
    </row>
    <row r="13" spans="1:14" ht="13.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ht="13.8">
      <c r="A14" s="1" t="s">
        <v>44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ht="13.8">
      <c r="A15" s="1" t="s">
        <v>45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ht="13.8">
      <c r="A16" s="47"/>
    </row>
  </sheetData>
  <dataConsolidate/>
  <mergeCells count="3">
    <mergeCell ref="A1:M1"/>
    <mergeCell ref="A3:M3"/>
    <mergeCell ref="A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75"/>
  <sheetViews>
    <sheetView showGridLines="0" workbookViewId="0">
      <selection activeCell="F10" sqref="F10"/>
    </sheetView>
  </sheetViews>
  <sheetFormatPr baseColWidth="10" defaultRowHeight="13.8"/>
  <cols>
    <col min="1" max="1" width="10.109375" style="5" bestFit="1" customWidth="1"/>
    <col min="2" max="2" width="0" style="5" hidden="1" customWidth="1"/>
    <col min="3" max="3" width="13.88671875" style="5" customWidth="1"/>
    <col min="4" max="4" width="18.5546875" style="5" customWidth="1"/>
    <col min="5" max="5" width="11.6640625" style="5" customWidth="1"/>
    <col min="6" max="6" width="93.33203125" style="5" bestFit="1" customWidth="1"/>
    <col min="7" max="7" width="17" style="5" customWidth="1"/>
    <col min="8" max="8" width="0" style="5" hidden="1" customWidth="1"/>
    <col min="9" max="9" width="14.88671875" bestFit="1" customWidth="1"/>
  </cols>
  <sheetData>
    <row r="2" spans="1:10" ht="15" customHeight="1">
      <c r="B2" s="1"/>
      <c r="C2" s="142" t="s">
        <v>0</v>
      </c>
      <c r="D2" s="142"/>
      <c r="E2" s="142"/>
      <c r="F2" s="142"/>
      <c r="G2" s="142"/>
    </row>
    <row r="3" spans="1:10" ht="14.25" customHeight="1">
      <c r="B3" s="1"/>
      <c r="C3" s="142" t="s">
        <v>423</v>
      </c>
      <c r="D3" s="142"/>
      <c r="E3" s="142"/>
      <c r="F3" s="142"/>
      <c r="G3" s="142"/>
    </row>
    <row r="4" spans="1:10" ht="18.75" customHeight="1">
      <c r="B4" s="1"/>
      <c r="C4" s="6"/>
      <c r="D4" s="1"/>
      <c r="E4" s="1"/>
      <c r="F4" s="1"/>
      <c r="G4" s="1"/>
    </row>
    <row r="5" spans="1:10" s="3" customFormat="1" ht="27">
      <c r="A5" s="7"/>
      <c r="B5" s="34"/>
      <c r="C5" s="2" t="s">
        <v>1</v>
      </c>
      <c r="D5" s="2" t="s">
        <v>2</v>
      </c>
      <c r="E5" s="2" t="s">
        <v>394</v>
      </c>
      <c r="F5" s="2" t="s">
        <v>3</v>
      </c>
      <c r="G5" s="52" t="s">
        <v>4</v>
      </c>
      <c r="H5" s="8"/>
      <c r="I5" s="83" t="s">
        <v>397</v>
      </c>
      <c r="J5" s="84" t="s">
        <v>398</v>
      </c>
    </row>
    <row r="6" spans="1:10" ht="14.4">
      <c r="B6" s="9"/>
      <c r="C6" s="35" t="s">
        <v>5</v>
      </c>
      <c r="D6" s="54" t="s">
        <v>405</v>
      </c>
      <c r="E6" s="66" t="s">
        <v>46</v>
      </c>
      <c r="F6" s="36" t="s">
        <v>450</v>
      </c>
      <c r="G6" s="48">
        <v>112012</v>
      </c>
      <c r="H6" s="15">
        <v>0</v>
      </c>
      <c r="I6" s="85">
        <f>SUM(G6:G8)</f>
        <v>164979</v>
      </c>
      <c r="J6" s="86">
        <f>+I6/G29</f>
        <v>0.12226191093753473</v>
      </c>
    </row>
    <row r="7" spans="1:10" ht="14.4">
      <c r="B7" s="9"/>
      <c r="C7" s="35" t="s">
        <v>5</v>
      </c>
      <c r="D7" s="54" t="s">
        <v>448</v>
      </c>
      <c r="E7" s="67" t="s">
        <v>7</v>
      </c>
      <c r="F7" s="36" t="s">
        <v>451</v>
      </c>
      <c r="G7" s="48">
        <v>10127</v>
      </c>
      <c r="H7" s="15"/>
    </row>
    <row r="8" spans="1:10" ht="14.4">
      <c r="B8" s="9"/>
      <c r="C8" s="35" t="s">
        <v>5</v>
      </c>
      <c r="D8" s="54" t="s">
        <v>449</v>
      </c>
      <c r="E8" s="66">
        <v>10</v>
      </c>
      <c r="F8" s="36" t="s">
        <v>441</v>
      </c>
      <c r="G8" s="48">
        <v>42840</v>
      </c>
      <c r="H8" s="15"/>
    </row>
    <row r="9" spans="1:10" ht="14.4">
      <c r="B9" s="9"/>
      <c r="C9" s="35" t="s">
        <v>5</v>
      </c>
      <c r="D9" s="54" t="s">
        <v>389</v>
      </c>
      <c r="E9" s="67">
        <v>14</v>
      </c>
      <c r="F9" s="36" t="s">
        <v>452</v>
      </c>
      <c r="G9" s="48">
        <v>1184411</v>
      </c>
      <c r="H9" s="15">
        <v>0</v>
      </c>
    </row>
    <row r="10" spans="1:10" ht="14.4">
      <c r="B10" s="9"/>
      <c r="C10" s="35"/>
      <c r="D10" s="54"/>
      <c r="E10" s="66"/>
      <c r="F10" s="50"/>
      <c r="G10" s="48"/>
      <c r="H10" s="15">
        <v>0</v>
      </c>
    </row>
    <row r="11" spans="1:10" ht="14.4">
      <c r="B11" s="9"/>
      <c r="C11" s="35"/>
      <c r="D11" s="54"/>
      <c r="E11" s="67"/>
      <c r="F11" s="50"/>
      <c r="G11" s="48"/>
      <c r="H11" s="15">
        <v>0</v>
      </c>
    </row>
    <row r="12" spans="1:10" ht="14.4">
      <c r="B12" s="9"/>
      <c r="C12" s="35"/>
      <c r="D12" s="54"/>
      <c r="E12" s="66"/>
      <c r="F12" s="50"/>
      <c r="G12" s="48"/>
      <c r="H12" s="15">
        <v>0</v>
      </c>
    </row>
    <row r="13" spans="1:10" ht="14.4">
      <c r="B13" s="9"/>
      <c r="C13" s="35"/>
      <c r="D13" s="54"/>
      <c r="E13" s="67"/>
      <c r="F13" s="50"/>
      <c r="G13" s="48"/>
      <c r="H13" s="15">
        <v>0</v>
      </c>
    </row>
    <row r="14" spans="1:10" ht="14.4">
      <c r="B14" s="9"/>
      <c r="C14" s="35"/>
      <c r="D14" s="54"/>
      <c r="E14" s="66"/>
      <c r="F14" s="50"/>
      <c r="G14" s="48"/>
      <c r="H14" s="15">
        <v>0</v>
      </c>
    </row>
    <row r="15" spans="1:10" ht="14.4">
      <c r="B15" s="9"/>
      <c r="C15" s="35"/>
      <c r="D15" s="54"/>
      <c r="E15" s="67"/>
      <c r="F15" s="50"/>
      <c r="G15" s="48"/>
      <c r="H15" s="15"/>
    </row>
    <row r="16" spans="1:10" ht="14.4">
      <c r="B16" s="9"/>
      <c r="C16" s="35"/>
      <c r="D16" s="54"/>
      <c r="E16" s="69"/>
      <c r="F16" s="50"/>
      <c r="G16" s="48"/>
      <c r="H16" s="15"/>
    </row>
    <row r="17" spans="2:8" ht="14.4">
      <c r="B17" s="9"/>
      <c r="C17" s="35"/>
      <c r="D17" s="54"/>
      <c r="E17" s="69"/>
      <c r="F17" s="50"/>
      <c r="G17" s="48"/>
      <c r="H17" s="15"/>
    </row>
    <row r="18" spans="2:8" ht="14.4">
      <c r="B18" s="9"/>
      <c r="C18" s="35"/>
      <c r="D18" s="54"/>
      <c r="E18" s="69"/>
      <c r="F18" s="50"/>
      <c r="G18" s="48"/>
      <c r="H18" s="15">
        <v>0</v>
      </c>
    </row>
    <row r="19" spans="2:8" ht="14.4">
      <c r="B19" s="9"/>
      <c r="C19" s="35"/>
      <c r="D19" s="54"/>
      <c r="E19" s="69"/>
      <c r="F19" s="50"/>
      <c r="G19" s="48"/>
      <c r="H19" s="15"/>
    </row>
    <row r="20" spans="2:8" ht="14.4">
      <c r="B20" s="9"/>
      <c r="C20" s="35"/>
      <c r="D20" s="54"/>
      <c r="E20" s="69"/>
      <c r="F20" s="50"/>
      <c r="G20" s="48"/>
      <c r="H20" s="15"/>
    </row>
    <row r="21" spans="2:8" ht="14.4">
      <c r="B21" s="9"/>
      <c r="C21" s="35"/>
      <c r="D21" s="54"/>
      <c r="E21" s="69"/>
      <c r="F21" s="50"/>
      <c r="G21" s="48"/>
      <c r="H21" s="15"/>
    </row>
    <row r="22" spans="2:8" ht="14.4">
      <c r="B22" s="9"/>
      <c r="C22" s="35"/>
      <c r="D22" s="54"/>
      <c r="E22" s="69"/>
      <c r="F22" s="50"/>
      <c r="G22" s="48"/>
      <c r="H22" s="15">
        <v>0</v>
      </c>
    </row>
    <row r="23" spans="2:8" ht="14.4">
      <c r="B23" s="9"/>
      <c r="C23" s="35"/>
      <c r="D23" s="54"/>
      <c r="E23" s="69"/>
      <c r="F23" s="50"/>
      <c r="G23" s="48"/>
      <c r="H23" s="15">
        <v>0</v>
      </c>
    </row>
    <row r="24" spans="2:8" ht="14.4">
      <c r="B24" s="9"/>
      <c r="C24" s="35"/>
      <c r="D24" s="54"/>
      <c r="E24" s="69"/>
      <c r="F24" s="50"/>
      <c r="G24" s="48"/>
      <c r="H24" s="15">
        <v>0</v>
      </c>
    </row>
    <row r="25" spans="2:8" ht="14.4">
      <c r="B25" s="9"/>
      <c r="C25" s="35"/>
      <c r="D25" s="54"/>
      <c r="E25" s="69"/>
      <c r="F25" s="50"/>
      <c r="G25" s="48"/>
      <c r="H25" s="15">
        <v>0</v>
      </c>
    </row>
    <row r="26" spans="2:8" ht="14.4">
      <c r="B26" s="9"/>
      <c r="C26" s="10"/>
      <c r="D26" s="11"/>
      <c r="E26" s="69"/>
      <c r="F26" s="13"/>
      <c r="G26" s="14"/>
      <c r="H26" s="15">
        <v>0</v>
      </c>
    </row>
    <row r="27" spans="2:8" ht="14.4">
      <c r="B27" s="9"/>
      <c r="C27" s="10"/>
      <c r="D27" s="11"/>
      <c r="E27" s="68"/>
      <c r="F27" s="13"/>
      <c r="G27" s="14"/>
      <c r="H27" s="15">
        <v>0</v>
      </c>
    </row>
    <row r="28" spans="2:8" ht="15" thickBot="1">
      <c r="B28" s="9"/>
      <c r="C28" s="10"/>
      <c r="D28" s="11"/>
      <c r="E28" s="11"/>
      <c r="F28" s="13"/>
      <c r="G28" s="14"/>
      <c r="H28" s="15">
        <v>0</v>
      </c>
    </row>
    <row r="29" spans="2:8" ht="15" thickBot="1">
      <c r="B29" s="16"/>
      <c r="C29" s="17"/>
      <c r="D29" s="17"/>
      <c r="E29" s="22"/>
      <c r="F29" s="19" t="s">
        <v>12</v>
      </c>
      <c r="G29" s="20">
        <f>SUM(G6:G28)</f>
        <v>1349390</v>
      </c>
      <c r="H29" s="21"/>
    </row>
    <row r="30" spans="2:8" ht="14.4" hidden="1">
      <c r="B30" s="16"/>
      <c r="C30" s="22"/>
      <c r="D30" s="22"/>
      <c r="E30" s="22"/>
      <c r="F30" s="24"/>
      <c r="G30" s="25"/>
      <c r="H30" s="21"/>
    </row>
    <row r="31" spans="2:8" ht="14.4">
      <c r="B31" s="1"/>
      <c r="C31" s="1"/>
      <c r="D31" s="1"/>
      <c r="E31" s="1"/>
      <c r="F31" s="1"/>
      <c r="G31" s="1"/>
    </row>
    <row r="32" spans="2:8" ht="14.4">
      <c r="B32" s="1"/>
      <c r="C32" s="1"/>
      <c r="D32" s="1"/>
      <c r="E32" s="1"/>
      <c r="F32" s="53"/>
      <c r="G32" s="26">
        <f>+G29</f>
        <v>1349390</v>
      </c>
    </row>
    <row r="33" spans="1:9" ht="14.4" hidden="1">
      <c r="B33" s="1"/>
      <c r="C33" s="1"/>
      <c r="D33" s="1"/>
      <c r="E33" s="1"/>
      <c r="F33" s="1"/>
      <c r="G33" s="1"/>
    </row>
    <row r="34" spans="1:9" ht="14.4" hidden="1">
      <c r="B34" s="1"/>
      <c r="C34" s="1"/>
      <c r="D34" s="1"/>
      <c r="E34" s="1"/>
      <c r="F34" s="1"/>
      <c r="G34" s="4"/>
    </row>
    <row r="35" spans="1:9" ht="20.25" customHeight="1">
      <c r="B35" s="1"/>
      <c r="D35" s="1"/>
      <c r="E35" s="1"/>
      <c r="F35" s="1"/>
      <c r="G35" s="1"/>
    </row>
    <row r="36" spans="1:9" ht="14.4">
      <c r="B36" s="1"/>
      <c r="C36" s="1"/>
      <c r="D36" s="1"/>
      <c r="E36" s="1"/>
      <c r="F36" s="1"/>
      <c r="G36" s="1"/>
    </row>
    <row r="37" spans="1:9" ht="14.4">
      <c r="B37" s="1"/>
      <c r="C37" s="1"/>
      <c r="D37" s="1"/>
      <c r="E37" s="1"/>
      <c r="F37" s="1"/>
      <c r="G37" s="1"/>
    </row>
    <row r="38" spans="1:9" ht="13.2">
      <c r="A38" s="36" t="s">
        <v>425</v>
      </c>
      <c r="B38" s="148" t="s">
        <v>426</v>
      </c>
      <c r="C38" s="149"/>
      <c r="D38" s="149"/>
      <c r="E38" s="150"/>
      <c r="F38" s="36" t="s">
        <v>427</v>
      </c>
      <c r="G38" s="36" t="s">
        <v>428</v>
      </c>
      <c r="H38" s="36" t="s">
        <v>429</v>
      </c>
    </row>
    <row r="39" spans="1:9" ht="13.2">
      <c r="A39" s="36" t="s">
        <v>430</v>
      </c>
      <c r="B39" s="36" t="s">
        <v>431</v>
      </c>
      <c r="C39" s="36" t="s">
        <v>432</v>
      </c>
      <c r="D39" s="36" t="s">
        <v>433</v>
      </c>
      <c r="E39" s="36" t="s">
        <v>434</v>
      </c>
      <c r="F39" s="36" t="s">
        <v>435</v>
      </c>
      <c r="G39" s="36" t="s">
        <v>436</v>
      </c>
      <c r="H39" s="36" t="s">
        <v>437</v>
      </c>
    </row>
    <row r="40" spans="1:9" ht="13.2">
      <c r="A40" s="117" t="s">
        <v>438</v>
      </c>
      <c r="B40" s="151" t="s">
        <v>439</v>
      </c>
      <c r="C40" s="152"/>
      <c r="D40" s="152"/>
      <c r="E40" s="153"/>
      <c r="F40" s="54" t="s">
        <v>440</v>
      </c>
      <c r="G40" s="55">
        <v>0</v>
      </c>
      <c r="H40" s="48">
        <v>1349390</v>
      </c>
    </row>
    <row r="41" spans="1:9" ht="13.2">
      <c r="A41" s="118">
        <v>42400</v>
      </c>
      <c r="B41" s="54">
        <v>1985</v>
      </c>
      <c r="C41" s="36" t="s">
        <v>445</v>
      </c>
      <c r="D41" s="54">
        <v>5</v>
      </c>
      <c r="E41" s="36"/>
      <c r="F41" s="36" t="s">
        <v>442</v>
      </c>
      <c r="G41" s="48">
        <v>112012</v>
      </c>
      <c r="H41" s="55">
        <v>0</v>
      </c>
    </row>
    <row r="42" spans="1:9" ht="13.2">
      <c r="A42" s="118">
        <v>42394</v>
      </c>
      <c r="B42" s="54">
        <v>554</v>
      </c>
      <c r="C42" s="36" t="s">
        <v>443</v>
      </c>
      <c r="D42" s="54">
        <v>8</v>
      </c>
      <c r="E42" s="36"/>
      <c r="F42" s="36" t="s">
        <v>442</v>
      </c>
      <c r="G42" s="48">
        <v>10127</v>
      </c>
      <c r="H42" s="55">
        <v>0</v>
      </c>
    </row>
    <row r="43" spans="1:9" ht="13.2">
      <c r="A43" s="118">
        <v>42390</v>
      </c>
      <c r="B43" s="54">
        <v>229</v>
      </c>
      <c r="C43" s="36" t="s">
        <v>441</v>
      </c>
      <c r="D43" s="54">
        <v>10</v>
      </c>
      <c r="E43" s="36"/>
      <c r="F43" s="36" t="s">
        <v>442</v>
      </c>
      <c r="G43" s="48">
        <v>42840</v>
      </c>
      <c r="H43" s="55">
        <v>0</v>
      </c>
    </row>
    <row r="44" spans="1:9" ht="13.2">
      <c r="A44" s="118">
        <v>42400</v>
      </c>
      <c r="B44" s="54">
        <v>1668</v>
      </c>
      <c r="C44" s="36" t="s">
        <v>444</v>
      </c>
      <c r="D44" s="54">
        <v>14</v>
      </c>
      <c r="E44" s="36"/>
      <c r="F44" s="36" t="s">
        <v>442</v>
      </c>
      <c r="G44" s="48">
        <v>1184411</v>
      </c>
      <c r="H44" s="55">
        <v>0</v>
      </c>
    </row>
    <row r="45" spans="1:9" ht="13.2">
      <c r="A45" s="145" t="s">
        <v>446</v>
      </c>
      <c r="B45" s="146"/>
      <c r="C45" s="146"/>
      <c r="D45" s="146"/>
      <c r="E45" s="146"/>
      <c r="F45" s="147"/>
      <c r="G45" s="48">
        <v>1349390</v>
      </c>
      <c r="H45" s="55">
        <v>0</v>
      </c>
    </row>
    <row r="46" spans="1:9" ht="13.2">
      <c r="A46" s="145" t="s">
        <v>447</v>
      </c>
      <c r="B46" s="146"/>
      <c r="C46" s="146"/>
      <c r="D46" s="146"/>
      <c r="E46" s="146"/>
      <c r="F46" s="146"/>
      <c r="G46" s="147"/>
      <c r="H46" s="48">
        <v>1349390</v>
      </c>
      <c r="I46" s="55">
        <v>0</v>
      </c>
    </row>
    <row r="47" spans="1:9" ht="14.4">
      <c r="B47" s="1"/>
      <c r="C47" s="1"/>
      <c r="D47" s="1"/>
      <c r="E47" s="1"/>
      <c r="F47" s="1"/>
      <c r="G47" s="1"/>
    </row>
    <row r="48" spans="1:9" ht="14.4">
      <c r="B48" s="1"/>
      <c r="C48" s="1"/>
      <c r="D48" s="1"/>
      <c r="E48" s="1"/>
      <c r="F48" s="1"/>
      <c r="G48" s="1"/>
    </row>
    <row r="49" spans="2:7" ht="14.4">
      <c r="B49" s="1"/>
      <c r="C49" s="1"/>
      <c r="D49" s="1"/>
      <c r="E49" s="1"/>
      <c r="F49" s="1"/>
      <c r="G49" s="1"/>
    </row>
    <row r="50" spans="2:7" ht="14.4">
      <c r="B50" s="1"/>
      <c r="C50" s="1"/>
      <c r="D50" s="1"/>
      <c r="E50" s="1"/>
      <c r="F50" s="1"/>
      <c r="G50" s="1"/>
    </row>
    <row r="51" spans="2:7" ht="14.4">
      <c r="B51" s="1"/>
      <c r="C51" s="1"/>
      <c r="D51" s="1"/>
      <c r="E51" s="1"/>
      <c r="F51" s="1"/>
      <c r="G51" s="1"/>
    </row>
    <row r="52" spans="2:7" ht="14.4">
      <c r="B52" s="1"/>
      <c r="C52" s="1"/>
      <c r="D52" s="1"/>
      <c r="E52" s="1"/>
      <c r="F52" s="1"/>
      <c r="G52" s="1"/>
    </row>
    <row r="53" spans="2:7" ht="14.4">
      <c r="B53" s="1"/>
      <c r="C53" s="1"/>
      <c r="D53" s="1"/>
      <c r="E53" s="1"/>
      <c r="F53" s="1"/>
      <c r="G53" s="1"/>
    </row>
    <row r="54" spans="2:7" ht="14.4">
      <c r="B54" s="1"/>
      <c r="C54" s="1"/>
      <c r="D54" s="1"/>
      <c r="E54" s="1"/>
      <c r="F54" s="1"/>
      <c r="G54" s="1"/>
    </row>
    <row r="55" spans="2:7" ht="14.4">
      <c r="B55" s="1"/>
      <c r="C55" s="1"/>
      <c r="D55" s="1"/>
      <c r="E55" s="1"/>
      <c r="F55" s="1"/>
      <c r="G55" s="1"/>
    </row>
    <row r="56" spans="2:7" ht="14.4">
      <c r="B56" s="1"/>
      <c r="C56" s="1"/>
      <c r="D56" s="1"/>
      <c r="E56" s="1"/>
      <c r="F56" s="1"/>
      <c r="G56" s="1"/>
    </row>
    <row r="57" spans="2:7" ht="14.4">
      <c r="B57" s="1"/>
      <c r="C57" s="1"/>
      <c r="D57" s="1"/>
      <c r="E57" s="1"/>
      <c r="F57" s="1"/>
      <c r="G57" s="1"/>
    </row>
    <row r="58" spans="2:7" ht="14.4">
      <c r="B58" s="1"/>
      <c r="C58" s="1"/>
      <c r="D58" s="1"/>
      <c r="E58" s="1"/>
      <c r="F58" s="1"/>
      <c r="G58" s="1"/>
    </row>
    <row r="59" spans="2:7" ht="14.4">
      <c r="B59" s="1"/>
      <c r="C59" s="1"/>
      <c r="D59" s="1"/>
      <c r="E59" s="1"/>
      <c r="F59" s="1"/>
      <c r="G59" s="1"/>
    </row>
    <row r="60" spans="2:7" ht="14.4">
      <c r="B60" s="1"/>
      <c r="C60" s="1"/>
      <c r="D60" s="1"/>
      <c r="E60" s="1"/>
      <c r="F60" s="1"/>
      <c r="G60" s="1"/>
    </row>
    <row r="61" spans="2:7" ht="14.4">
      <c r="B61" s="1"/>
      <c r="C61" s="1"/>
      <c r="D61" s="1"/>
      <c r="E61" s="1"/>
      <c r="F61" s="1"/>
      <c r="G61" s="1"/>
    </row>
    <row r="62" spans="2:7" ht="14.4">
      <c r="B62" s="1"/>
      <c r="C62" s="1"/>
      <c r="D62" s="1"/>
      <c r="E62" s="1"/>
      <c r="F62" s="1"/>
      <c r="G62" s="1"/>
    </row>
    <row r="63" spans="2:7" ht="14.4">
      <c r="B63" s="1"/>
      <c r="C63" s="1"/>
      <c r="D63" s="1"/>
      <c r="E63" s="1"/>
      <c r="F63" s="1"/>
      <c r="G63" s="1"/>
    </row>
    <row r="64" spans="2:7" ht="14.4">
      <c r="B64" s="1"/>
      <c r="C64" s="1"/>
      <c r="D64" s="1"/>
      <c r="E64" s="1"/>
      <c r="F64" s="1"/>
      <c r="G64" s="1"/>
    </row>
    <row r="65" spans="2:7" ht="14.4">
      <c r="B65" s="1"/>
      <c r="C65" s="1"/>
      <c r="D65" s="1"/>
      <c r="E65" s="1"/>
      <c r="F65" s="1"/>
      <c r="G65" s="1"/>
    </row>
    <row r="66" spans="2:7" ht="14.4">
      <c r="B66" s="1"/>
      <c r="C66" s="1"/>
      <c r="D66" s="1"/>
      <c r="E66" s="1"/>
      <c r="F66" s="1"/>
      <c r="G66" s="1"/>
    </row>
    <row r="67" spans="2:7" ht="14.4">
      <c r="B67" s="1"/>
      <c r="C67" s="1"/>
      <c r="D67" s="1"/>
      <c r="E67" s="1"/>
      <c r="F67" s="1"/>
      <c r="G67" s="1"/>
    </row>
    <row r="68" spans="2:7" ht="14.4">
      <c r="B68" s="1"/>
      <c r="C68" s="1"/>
      <c r="D68" s="1"/>
      <c r="E68" s="1"/>
      <c r="F68" s="1"/>
      <c r="G68" s="1"/>
    </row>
    <row r="69" spans="2:7" ht="14.4">
      <c r="B69" s="1"/>
      <c r="C69" s="1"/>
      <c r="D69" s="1"/>
      <c r="E69" s="1"/>
      <c r="F69" s="1"/>
      <c r="G69" s="1"/>
    </row>
    <row r="70" spans="2:7" ht="14.4">
      <c r="B70" s="1"/>
      <c r="C70" s="1"/>
      <c r="D70" s="1"/>
      <c r="E70" s="1"/>
      <c r="F70" s="1"/>
      <c r="G70" s="1"/>
    </row>
    <row r="71" spans="2:7" ht="14.4">
      <c r="B71" s="1"/>
      <c r="C71" s="1"/>
      <c r="D71" s="1"/>
      <c r="E71" s="1"/>
      <c r="F71" s="1"/>
      <c r="G71" s="1"/>
    </row>
    <row r="72" spans="2:7" ht="14.4">
      <c r="B72" s="1"/>
      <c r="C72" s="1"/>
      <c r="D72" s="1"/>
      <c r="E72" s="1"/>
      <c r="F72" s="1"/>
      <c r="G72" s="1"/>
    </row>
    <row r="73" spans="2:7" ht="14.4">
      <c r="B73" s="1"/>
      <c r="C73" s="1"/>
      <c r="D73" s="1"/>
      <c r="E73" s="1"/>
      <c r="F73" s="1"/>
      <c r="G73" s="1"/>
    </row>
    <row r="74" spans="2:7" ht="14.4">
      <c r="B74" s="1"/>
      <c r="C74" s="1"/>
      <c r="D74" s="1"/>
      <c r="E74" s="1"/>
      <c r="F74" s="1"/>
      <c r="G74" s="1"/>
    </row>
    <row r="75" spans="2:7" ht="14.4">
      <c r="B75" s="1"/>
      <c r="C75" s="1"/>
      <c r="D75" s="1"/>
      <c r="E75" s="1"/>
      <c r="F75" s="1"/>
      <c r="G75" s="1"/>
    </row>
    <row r="76" spans="2:7" ht="14.4">
      <c r="B76" s="1"/>
      <c r="C76" s="1"/>
      <c r="D76" s="1"/>
      <c r="E76" s="1"/>
      <c r="F76" s="1"/>
      <c r="G76" s="1"/>
    </row>
    <row r="77" spans="2:7" ht="14.4">
      <c r="B77" s="1"/>
      <c r="C77" s="1"/>
      <c r="D77" s="1"/>
      <c r="E77" s="1"/>
      <c r="F77" s="1"/>
      <c r="G77" s="1"/>
    </row>
    <row r="78" spans="2:7" ht="14.4">
      <c r="B78" s="1"/>
      <c r="C78" s="1"/>
      <c r="D78" s="1"/>
      <c r="E78" s="1"/>
      <c r="F78" s="1"/>
      <c r="G78" s="1"/>
    </row>
    <row r="79" spans="2:7" ht="14.4">
      <c r="B79" s="1"/>
      <c r="C79" s="1"/>
      <c r="D79" s="1"/>
      <c r="E79" s="1"/>
      <c r="F79" s="1"/>
      <c r="G79" s="1"/>
    </row>
    <row r="80" spans="2:7" ht="14.4">
      <c r="B80" s="1"/>
      <c r="C80" s="1"/>
      <c r="D80" s="1"/>
      <c r="E80" s="1"/>
      <c r="F80" s="1"/>
      <c r="G80" s="1"/>
    </row>
    <row r="81" spans="2:7" ht="14.4">
      <c r="B81" s="1"/>
      <c r="C81" s="1"/>
      <c r="D81" s="1"/>
      <c r="E81" s="1"/>
      <c r="F81" s="1"/>
      <c r="G81" s="1"/>
    </row>
    <row r="82" spans="2:7" ht="14.4">
      <c r="B82" s="1"/>
      <c r="C82" s="1"/>
      <c r="D82" s="1"/>
      <c r="E82" s="1"/>
      <c r="F82" s="1"/>
      <c r="G82" s="1"/>
    </row>
    <row r="83" spans="2:7" ht="14.4">
      <c r="B83" s="1"/>
      <c r="C83" s="1"/>
      <c r="D83" s="1"/>
      <c r="E83" s="1"/>
      <c r="F83" s="1"/>
      <c r="G83" s="1"/>
    </row>
    <row r="84" spans="2:7" ht="14.4">
      <c r="B84" s="1"/>
      <c r="C84" s="1"/>
      <c r="D84" s="1"/>
      <c r="E84" s="1"/>
      <c r="F84" s="1"/>
      <c r="G84" s="1"/>
    </row>
    <row r="85" spans="2:7" ht="14.4">
      <c r="B85" s="1"/>
      <c r="C85" s="1"/>
      <c r="D85" s="1"/>
      <c r="E85" s="1"/>
      <c r="F85" s="1"/>
      <c r="G85" s="1"/>
    </row>
    <row r="86" spans="2:7" ht="14.4">
      <c r="B86" s="1"/>
      <c r="C86" s="1"/>
      <c r="D86" s="1"/>
      <c r="E86" s="1"/>
      <c r="F86" s="1"/>
      <c r="G86" s="1"/>
    </row>
    <row r="87" spans="2:7" ht="14.4">
      <c r="B87" s="1"/>
      <c r="C87" s="1"/>
      <c r="D87" s="1"/>
      <c r="E87" s="1"/>
      <c r="F87" s="1"/>
      <c r="G87" s="1"/>
    </row>
    <row r="88" spans="2:7" ht="14.4">
      <c r="B88" s="1"/>
      <c r="C88" s="1"/>
      <c r="D88" s="1"/>
      <c r="E88" s="1"/>
      <c r="F88" s="1"/>
      <c r="G88" s="1"/>
    </row>
    <row r="89" spans="2:7" ht="14.4">
      <c r="B89" s="1"/>
      <c r="C89" s="1"/>
      <c r="D89" s="1"/>
      <c r="E89" s="1"/>
      <c r="F89" s="1"/>
      <c r="G89" s="1"/>
    </row>
    <row r="90" spans="2:7" ht="14.4">
      <c r="B90" s="1"/>
      <c r="C90" s="1"/>
      <c r="D90" s="1"/>
      <c r="E90" s="1"/>
      <c r="F90" s="1"/>
      <c r="G90" s="1"/>
    </row>
    <row r="91" spans="2:7" ht="14.4">
      <c r="B91" s="1"/>
      <c r="C91" s="1"/>
      <c r="D91" s="1"/>
      <c r="E91" s="1"/>
      <c r="F91" s="1"/>
      <c r="G91" s="1"/>
    </row>
    <row r="92" spans="2:7" ht="14.4">
      <c r="B92" s="1"/>
      <c r="C92" s="1"/>
      <c r="D92" s="1"/>
      <c r="E92" s="1"/>
      <c r="F92" s="1"/>
      <c r="G92" s="1"/>
    </row>
    <row r="93" spans="2:7" ht="14.4">
      <c r="B93" s="1"/>
      <c r="C93" s="1"/>
      <c r="D93" s="1"/>
      <c r="E93" s="1"/>
      <c r="F93" s="1"/>
      <c r="G93" s="1"/>
    </row>
    <row r="94" spans="2:7" ht="14.4">
      <c r="B94" s="1"/>
      <c r="C94" s="1"/>
      <c r="D94" s="1"/>
      <c r="E94" s="1"/>
      <c r="F94" s="1"/>
      <c r="G94" s="1"/>
    </row>
    <row r="95" spans="2:7" ht="14.4">
      <c r="B95" s="1"/>
      <c r="C95" s="1"/>
      <c r="D95" s="1"/>
      <c r="E95" s="1"/>
      <c r="F95" s="1"/>
      <c r="G95" s="1"/>
    </row>
    <row r="96" spans="2:7" ht="14.4">
      <c r="B96" s="1"/>
      <c r="C96" s="1"/>
      <c r="D96" s="1"/>
      <c r="E96" s="1"/>
      <c r="F96" s="1"/>
      <c r="G96" s="1"/>
    </row>
    <row r="97" spans="2:7" ht="14.4">
      <c r="B97" s="1"/>
      <c r="C97" s="1"/>
      <c r="D97" s="1"/>
      <c r="E97" s="1"/>
      <c r="F97" s="1"/>
      <c r="G97" s="1"/>
    </row>
    <row r="98" spans="2:7" ht="14.4">
      <c r="B98" s="1"/>
      <c r="C98" s="1"/>
      <c r="D98" s="1"/>
      <c r="E98" s="1"/>
      <c r="F98" s="1"/>
      <c r="G98" s="1"/>
    </row>
    <row r="99" spans="2:7" ht="14.4">
      <c r="B99" s="1"/>
      <c r="C99" s="1"/>
      <c r="D99" s="1"/>
      <c r="E99" s="1"/>
      <c r="F99" s="1"/>
      <c r="G99" s="1"/>
    </row>
    <row r="100" spans="2:7" ht="14.4">
      <c r="B100" s="1"/>
      <c r="C100" s="1"/>
      <c r="D100" s="1"/>
      <c r="E100" s="1"/>
      <c r="F100" s="1"/>
      <c r="G100" s="1"/>
    </row>
    <row r="101" spans="2:7" ht="14.4">
      <c r="B101" s="1"/>
      <c r="C101" s="1"/>
      <c r="D101" s="1"/>
      <c r="E101" s="1"/>
      <c r="F101" s="1"/>
      <c r="G101" s="1"/>
    </row>
    <row r="102" spans="2:7" ht="14.4">
      <c r="B102" s="1"/>
      <c r="C102" s="1"/>
      <c r="D102" s="1"/>
      <c r="E102" s="1"/>
      <c r="F102" s="1"/>
      <c r="G102" s="1"/>
    </row>
    <row r="103" spans="2:7" ht="14.4">
      <c r="B103" s="1"/>
      <c r="C103" s="1"/>
      <c r="D103" s="1"/>
      <c r="E103" s="1"/>
      <c r="F103" s="1"/>
      <c r="G103" s="1"/>
    </row>
    <row r="104" spans="2:7" ht="14.4">
      <c r="B104" s="1"/>
      <c r="C104" s="1"/>
      <c r="D104" s="1"/>
      <c r="E104" s="1"/>
      <c r="F104" s="1"/>
      <c r="G104" s="1"/>
    </row>
    <row r="105" spans="2:7" ht="14.4">
      <c r="B105" s="1"/>
      <c r="C105" s="1"/>
      <c r="D105" s="1"/>
      <c r="E105" s="1"/>
      <c r="F105" s="1"/>
      <c r="G105" s="1"/>
    </row>
    <row r="106" spans="2:7" ht="14.4">
      <c r="B106" s="1"/>
      <c r="C106" s="1"/>
      <c r="D106" s="1"/>
      <c r="E106" s="1"/>
      <c r="F106" s="1"/>
      <c r="G106" s="1"/>
    </row>
    <row r="107" spans="2:7" ht="14.4">
      <c r="B107" s="1"/>
      <c r="C107" s="1"/>
      <c r="D107" s="1"/>
      <c r="E107" s="1"/>
      <c r="F107" s="1"/>
      <c r="G107" s="1"/>
    </row>
    <row r="108" spans="2:7" ht="14.4">
      <c r="B108" s="1"/>
      <c r="C108" s="1"/>
      <c r="D108" s="1"/>
      <c r="E108" s="1"/>
      <c r="F108" s="1"/>
      <c r="G108" s="1"/>
    </row>
    <row r="109" spans="2:7" ht="14.4">
      <c r="B109" s="1"/>
      <c r="C109" s="1"/>
      <c r="D109" s="1"/>
      <c r="E109" s="1"/>
      <c r="F109" s="1"/>
      <c r="G109" s="1"/>
    </row>
    <row r="110" spans="2:7" ht="14.4">
      <c r="B110" s="1"/>
      <c r="C110" s="1"/>
      <c r="D110" s="1"/>
      <c r="E110" s="1"/>
      <c r="F110" s="1"/>
      <c r="G110" s="1"/>
    </row>
    <row r="111" spans="2:7" ht="14.4">
      <c r="B111" s="1"/>
      <c r="C111" s="1"/>
      <c r="D111" s="1"/>
      <c r="E111" s="1"/>
      <c r="F111" s="1"/>
      <c r="G111" s="1"/>
    </row>
    <row r="112" spans="2:7" ht="14.4">
      <c r="B112" s="1"/>
      <c r="C112" s="1"/>
      <c r="D112" s="1"/>
      <c r="E112" s="1"/>
      <c r="F112" s="1"/>
      <c r="G112" s="1"/>
    </row>
    <row r="113" spans="2:7" ht="14.4">
      <c r="B113" s="1"/>
      <c r="C113" s="1"/>
      <c r="D113" s="1"/>
      <c r="E113" s="1"/>
      <c r="F113" s="1"/>
      <c r="G113" s="1"/>
    </row>
    <row r="114" spans="2:7" ht="14.4">
      <c r="B114" s="1"/>
      <c r="C114" s="1"/>
      <c r="D114" s="1"/>
      <c r="E114" s="1"/>
      <c r="F114" s="1"/>
      <c r="G114" s="1"/>
    </row>
    <row r="115" spans="2:7" ht="14.4">
      <c r="B115" s="1"/>
      <c r="C115" s="1"/>
      <c r="D115" s="1"/>
      <c r="E115" s="1"/>
      <c r="F115" s="1"/>
      <c r="G115" s="1"/>
    </row>
    <row r="116" spans="2:7" ht="14.4">
      <c r="B116" s="1"/>
      <c r="C116" s="1"/>
      <c r="D116" s="1"/>
      <c r="E116" s="1"/>
      <c r="F116" s="1"/>
      <c r="G116" s="1"/>
    </row>
    <row r="117" spans="2:7" ht="14.4">
      <c r="B117" s="1"/>
      <c r="C117" s="1"/>
      <c r="D117" s="1"/>
      <c r="E117" s="1"/>
      <c r="F117" s="1"/>
      <c r="G117" s="1"/>
    </row>
    <row r="118" spans="2:7" ht="14.4">
      <c r="B118" s="1"/>
      <c r="C118" s="1"/>
      <c r="D118" s="1"/>
      <c r="E118" s="1"/>
      <c r="F118" s="1"/>
      <c r="G118" s="1"/>
    </row>
    <row r="119" spans="2:7" ht="14.4">
      <c r="B119" s="1"/>
      <c r="C119" s="1"/>
      <c r="D119" s="1"/>
      <c r="E119" s="1"/>
      <c r="F119" s="1"/>
      <c r="G119" s="1"/>
    </row>
    <row r="120" spans="2:7" ht="14.4">
      <c r="B120" s="1"/>
      <c r="C120" s="1"/>
      <c r="D120" s="1"/>
      <c r="E120" s="1"/>
      <c r="F120" s="1"/>
      <c r="G120" s="1"/>
    </row>
    <row r="121" spans="2:7" ht="14.4">
      <c r="B121" s="1"/>
      <c r="C121" s="1"/>
      <c r="D121" s="1"/>
      <c r="E121" s="1"/>
      <c r="F121" s="1"/>
      <c r="G121" s="1"/>
    </row>
    <row r="122" spans="2:7" ht="14.4">
      <c r="B122" s="1"/>
      <c r="C122" s="1"/>
      <c r="D122" s="1"/>
      <c r="E122" s="1"/>
      <c r="F122" s="1"/>
      <c r="G122" s="1"/>
    </row>
    <row r="123" spans="2:7" ht="14.4">
      <c r="B123" s="1"/>
      <c r="C123" s="1"/>
      <c r="D123" s="1"/>
      <c r="E123" s="1"/>
      <c r="F123" s="1"/>
      <c r="G123" s="1"/>
    </row>
    <row r="124" spans="2:7" ht="14.4">
      <c r="B124" s="1"/>
      <c r="C124" s="1"/>
      <c r="D124" s="1"/>
      <c r="E124" s="1"/>
      <c r="F124" s="1"/>
      <c r="G124" s="1"/>
    </row>
    <row r="125" spans="2:7" ht="14.4">
      <c r="B125" s="1"/>
      <c r="C125" s="1"/>
      <c r="D125" s="1"/>
      <c r="E125" s="1"/>
      <c r="F125" s="1"/>
      <c r="G125" s="1"/>
    </row>
    <row r="126" spans="2:7" ht="14.4">
      <c r="B126" s="1"/>
      <c r="C126" s="1"/>
      <c r="D126" s="1"/>
      <c r="E126" s="1"/>
      <c r="F126" s="1"/>
      <c r="G126" s="1"/>
    </row>
    <row r="127" spans="2:7" ht="14.4">
      <c r="B127" s="1"/>
      <c r="C127" s="1"/>
      <c r="D127" s="1"/>
      <c r="E127" s="1"/>
      <c r="F127" s="1"/>
      <c r="G127" s="1"/>
    </row>
    <row r="128" spans="2:7" ht="14.4">
      <c r="B128" s="1"/>
      <c r="C128" s="1"/>
      <c r="D128" s="1"/>
      <c r="E128" s="1"/>
      <c r="F128" s="1"/>
      <c r="G128" s="1"/>
    </row>
    <row r="129" spans="2:7" ht="14.4">
      <c r="B129" s="1"/>
      <c r="C129" s="1"/>
      <c r="D129" s="1"/>
      <c r="E129" s="1"/>
      <c r="F129" s="1"/>
      <c r="G129" s="1"/>
    </row>
    <row r="130" spans="2:7" ht="14.4">
      <c r="B130" s="1"/>
      <c r="C130" s="1"/>
      <c r="D130" s="1"/>
      <c r="E130" s="1"/>
      <c r="F130" s="1"/>
      <c r="G130" s="1"/>
    </row>
    <row r="131" spans="2:7" ht="14.4">
      <c r="B131" s="1"/>
      <c r="C131" s="1"/>
      <c r="D131" s="1"/>
      <c r="E131" s="1"/>
      <c r="F131" s="1"/>
      <c r="G131" s="1"/>
    </row>
    <row r="132" spans="2:7" ht="14.4">
      <c r="B132" s="1"/>
      <c r="C132" s="1"/>
      <c r="D132" s="1"/>
      <c r="E132" s="1"/>
      <c r="F132" s="1"/>
      <c r="G132" s="1"/>
    </row>
    <row r="133" spans="2:7" ht="14.4">
      <c r="B133" s="1"/>
      <c r="C133" s="1"/>
      <c r="D133" s="1"/>
      <c r="E133" s="1"/>
      <c r="F133" s="1"/>
      <c r="G133" s="1"/>
    </row>
    <row r="134" spans="2:7" ht="14.4">
      <c r="B134" s="1"/>
      <c r="C134" s="1"/>
      <c r="D134" s="1"/>
      <c r="E134" s="1"/>
      <c r="F134" s="1"/>
      <c r="G134" s="1"/>
    </row>
    <row r="135" spans="2:7" ht="14.4">
      <c r="B135" s="1"/>
      <c r="C135" s="1"/>
      <c r="D135" s="1"/>
      <c r="E135" s="1"/>
      <c r="F135" s="1"/>
      <c r="G135" s="1"/>
    </row>
    <row r="136" spans="2:7" ht="14.4">
      <c r="B136" s="1"/>
      <c r="C136" s="1"/>
      <c r="D136" s="1"/>
      <c r="E136" s="1"/>
      <c r="F136" s="1"/>
      <c r="G136" s="1"/>
    </row>
    <row r="137" spans="2:7" ht="14.4">
      <c r="B137" s="1"/>
      <c r="C137" s="1"/>
      <c r="D137" s="1"/>
      <c r="E137" s="1"/>
      <c r="F137" s="1"/>
      <c r="G137" s="1"/>
    </row>
    <row r="138" spans="2:7" ht="14.4">
      <c r="B138" s="1"/>
      <c r="C138" s="1"/>
      <c r="D138" s="1"/>
      <c r="E138" s="1"/>
      <c r="F138" s="1"/>
      <c r="G138" s="1"/>
    </row>
    <row r="139" spans="2:7" ht="14.4">
      <c r="B139" s="1"/>
      <c r="C139" s="1"/>
      <c r="D139" s="1"/>
      <c r="E139" s="1"/>
      <c r="F139" s="1"/>
      <c r="G139" s="1"/>
    </row>
    <row r="140" spans="2:7" ht="14.4">
      <c r="B140" s="1"/>
      <c r="C140" s="1"/>
      <c r="D140" s="1"/>
      <c r="E140" s="1"/>
      <c r="F140" s="1"/>
      <c r="G140" s="1"/>
    </row>
    <row r="141" spans="2:7" ht="14.4">
      <c r="B141" s="1"/>
      <c r="C141" s="1"/>
      <c r="D141" s="1"/>
      <c r="E141" s="1"/>
      <c r="F141" s="1"/>
      <c r="G141" s="1"/>
    </row>
    <row r="142" spans="2:7" ht="14.4">
      <c r="B142" s="1"/>
      <c r="C142" s="1"/>
      <c r="D142" s="1"/>
      <c r="E142" s="1"/>
      <c r="F142" s="1"/>
      <c r="G142" s="1"/>
    </row>
    <row r="143" spans="2:7" ht="14.4">
      <c r="B143" s="1"/>
      <c r="C143" s="1"/>
      <c r="D143" s="1"/>
      <c r="E143" s="1"/>
      <c r="F143" s="1"/>
      <c r="G143" s="1"/>
    </row>
    <row r="144" spans="2:7" ht="14.4">
      <c r="B144" s="1"/>
      <c r="C144" s="1"/>
      <c r="D144" s="1"/>
      <c r="E144" s="1"/>
      <c r="F144" s="1"/>
      <c r="G144" s="1"/>
    </row>
    <row r="145" spans="2:7" ht="14.4">
      <c r="B145" s="1"/>
      <c r="C145" s="1"/>
      <c r="D145" s="1"/>
      <c r="E145" s="1"/>
      <c r="F145" s="1"/>
      <c r="G145" s="1"/>
    </row>
    <row r="146" spans="2:7" ht="14.4">
      <c r="B146" s="1"/>
      <c r="C146" s="1"/>
      <c r="D146" s="1"/>
      <c r="E146" s="1"/>
      <c r="F146" s="1"/>
      <c r="G146" s="1"/>
    </row>
    <row r="147" spans="2:7" ht="14.4">
      <c r="B147" s="1"/>
      <c r="C147" s="1"/>
      <c r="D147" s="1"/>
      <c r="E147" s="1"/>
      <c r="F147" s="1"/>
      <c r="G147" s="1"/>
    </row>
    <row r="148" spans="2:7" ht="14.4">
      <c r="B148" s="1"/>
      <c r="C148" s="1"/>
      <c r="D148" s="1"/>
      <c r="E148" s="1"/>
      <c r="F148" s="1"/>
      <c r="G148" s="1"/>
    </row>
    <row r="149" spans="2:7" ht="14.4">
      <c r="B149" s="1"/>
      <c r="C149" s="1"/>
      <c r="D149" s="1"/>
      <c r="E149" s="1"/>
      <c r="F149" s="1"/>
      <c r="G149" s="1"/>
    </row>
    <row r="150" spans="2:7" ht="14.4">
      <c r="B150" s="1"/>
      <c r="C150" s="1"/>
      <c r="D150" s="1"/>
      <c r="E150" s="1"/>
      <c r="F150" s="1"/>
      <c r="G150" s="1"/>
    </row>
    <row r="151" spans="2:7" ht="14.4">
      <c r="B151" s="1"/>
      <c r="C151" s="1"/>
      <c r="D151" s="1"/>
      <c r="E151" s="1"/>
      <c r="F151" s="1"/>
      <c r="G151" s="1"/>
    </row>
    <row r="152" spans="2:7" ht="14.4">
      <c r="B152" s="1"/>
      <c r="C152" s="1"/>
      <c r="D152" s="1"/>
      <c r="E152" s="1"/>
      <c r="F152" s="1"/>
      <c r="G152" s="1"/>
    </row>
    <row r="153" spans="2:7" ht="14.4">
      <c r="B153" s="1"/>
      <c r="C153" s="1"/>
      <c r="D153" s="1"/>
      <c r="E153" s="1"/>
      <c r="F153" s="1"/>
      <c r="G153" s="1"/>
    </row>
    <row r="154" spans="2:7" ht="14.4">
      <c r="B154" s="1"/>
      <c r="C154" s="1"/>
      <c r="D154" s="1"/>
      <c r="E154" s="1"/>
      <c r="F154" s="1"/>
      <c r="G154" s="1"/>
    </row>
    <row r="155" spans="2:7" ht="14.4">
      <c r="B155" s="1"/>
      <c r="C155" s="1"/>
      <c r="D155" s="1"/>
      <c r="E155" s="1"/>
      <c r="F155" s="1"/>
      <c r="G155" s="1"/>
    </row>
    <row r="156" spans="2:7" ht="14.4">
      <c r="B156" s="1"/>
      <c r="C156" s="1"/>
      <c r="D156" s="1"/>
      <c r="E156" s="1"/>
      <c r="F156" s="1"/>
      <c r="G156" s="1"/>
    </row>
    <row r="157" spans="2:7" ht="14.4">
      <c r="B157" s="1"/>
      <c r="C157" s="1"/>
      <c r="D157" s="1"/>
      <c r="E157" s="1"/>
      <c r="F157" s="1"/>
      <c r="G157" s="1"/>
    </row>
    <row r="158" spans="2:7" ht="14.4">
      <c r="B158" s="1"/>
      <c r="C158" s="1"/>
      <c r="D158" s="1"/>
      <c r="E158" s="1"/>
      <c r="F158" s="1"/>
      <c r="G158" s="1"/>
    </row>
    <row r="159" spans="2:7" ht="14.4">
      <c r="B159" s="1"/>
      <c r="C159" s="1"/>
      <c r="D159" s="1"/>
      <c r="E159" s="1"/>
      <c r="F159" s="1"/>
      <c r="G159" s="1"/>
    </row>
    <row r="160" spans="2:7" ht="14.4">
      <c r="B160" s="1"/>
      <c r="C160" s="1"/>
      <c r="D160" s="1"/>
      <c r="E160" s="1"/>
      <c r="F160" s="1"/>
      <c r="G160" s="1"/>
    </row>
    <row r="161" spans="2:7" ht="14.4">
      <c r="B161" s="1"/>
      <c r="C161" s="1"/>
      <c r="D161" s="1"/>
      <c r="E161" s="1"/>
      <c r="F161" s="1"/>
      <c r="G161" s="1"/>
    </row>
    <row r="162" spans="2:7" ht="14.4">
      <c r="B162" s="1"/>
      <c r="C162" s="1"/>
      <c r="D162" s="1"/>
      <c r="E162" s="1"/>
      <c r="F162" s="1"/>
      <c r="G162" s="1"/>
    </row>
    <row r="163" spans="2:7" ht="14.4">
      <c r="B163" s="1"/>
      <c r="C163" s="1"/>
      <c r="D163" s="1"/>
      <c r="E163" s="1"/>
      <c r="F163" s="1"/>
      <c r="G163" s="1"/>
    </row>
    <row r="164" spans="2:7" ht="14.4">
      <c r="B164" s="1"/>
      <c r="C164" s="1"/>
      <c r="D164" s="1"/>
      <c r="E164" s="1"/>
      <c r="F164" s="1"/>
      <c r="G164" s="1"/>
    </row>
    <row r="165" spans="2:7" ht="14.4">
      <c r="B165" s="1"/>
      <c r="C165" s="1"/>
      <c r="D165" s="1"/>
      <c r="E165" s="1"/>
      <c r="F165" s="1"/>
      <c r="G165" s="1"/>
    </row>
    <row r="166" spans="2:7" ht="14.4">
      <c r="B166" s="1"/>
      <c r="C166" s="1"/>
      <c r="D166" s="1"/>
      <c r="E166" s="1"/>
      <c r="F166" s="1"/>
      <c r="G166" s="1"/>
    </row>
    <row r="167" spans="2:7" ht="14.4">
      <c r="B167" s="1"/>
      <c r="C167" s="1"/>
      <c r="D167" s="1"/>
      <c r="E167" s="1"/>
      <c r="F167" s="1"/>
      <c r="G167" s="1"/>
    </row>
    <row r="168" spans="2:7" ht="14.4">
      <c r="B168" s="1"/>
      <c r="C168" s="1"/>
      <c r="D168" s="1"/>
      <c r="E168" s="1"/>
      <c r="F168" s="1"/>
      <c r="G168" s="1"/>
    </row>
    <row r="169" spans="2:7" ht="14.4">
      <c r="B169" s="1"/>
      <c r="C169" s="1"/>
      <c r="D169" s="1"/>
      <c r="E169" s="1"/>
      <c r="F169" s="1"/>
      <c r="G169" s="1"/>
    </row>
    <row r="170" spans="2:7" ht="14.4">
      <c r="B170" s="1"/>
      <c r="C170" s="1"/>
      <c r="D170" s="1"/>
      <c r="E170" s="1"/>
      <c r="F170" s="1"/>
      <c r="G170" s="1"/>
    </row>
    <row r="171" spans="2:7" ht="14.4">
      <c r="B171" s="1"/>
      <c r="C171" s="1"/>
      <c r="D171" s="1"/>
      <c r="E171" s="1"/>
      <c r="F171" s="1"/>
      <c r="G171" s="1"/>
    </row>
    <row r="172" spans="2:7" ht="14.4">
      <c r="B172" s="1"/>
      <c r="C172" s="1"/>
      <c r="D172" s="1"/>
      <c r="E172" s="1"/>
      <c r="F172" s="1"/>
      <c r="G172" s="1"/>
    </row>
    <row r="173" spans="2:7" ht="14.4">
      <c r="B173" s="1"/>
      <c r="C173" s="1"/>
      <c r="D173" s="1"/>
      <c r="E173" s="1"/>
      <c r="F173" s="1"/>
      <c r="G173" s="1"/>
    </row>
    <row r="174" spans="2:7" ht="14.4">
      <c r="B174" s="1"/>
      <c r="C174" s="1"/>
      <c r="D174" s="1"/>
      <c r="E174" s="1"/>
      <c r="F174" s="1"/>
      <c r="G174" s="1"/>
    </row>
    <row r="175" spans="2:7" ht="14.4">
      <c r="B175" s="1"/>
      <c r="C175" s="1"/>
      <c r="D175" s="1"/>
      <c r="E175" s="1"/>
      <c r="F175" s="1"/>
      <c r="G175" s="1"/>
    </row>
  </sheetData>
  <sortState ref="A41:G44">
    <sortCondition ref="D41:D44"/>
  </sortState>
  <mergeCells count="6">
    <mergeCell ref="A46:G46"/>
    <mergeCell ref="C2:G2"/>
    <mergeCell ref="C3:G3"/>
    <mergeCell ref="B38:E38"/>
    <mergeCell ref="B40:E40"/>
    <mergeCell ref="A45:F45"/>
  </mergeCells>
  <phoneticPr fontId="0" type="noConversion"/>
  <pageMargins left="0.78740157480314965" right="0.78740157480314965" top="1.1811023622047245" bottom="1.3779527559055118" header="0" footer="0"/>
  <pageSetup scale="80" orientation="portrait" r:id="rId1"/>
  <headerFooter alignWithMargins="0"/>
  <colBreaks count="1" manualBreakCount="1">
    <brk id="2" min="1" max="314" man="1"/>
  </colBreaks>
  <ignoredErrors>
    <ignoredError sqref="E6:E7" numberStoredAsText="1"/>
    <ignoredError sqref="I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I90"/>
  <sheetViews>
    <sheetView showGridLines="0" topLeftCell="A2" workbookViewId="0">
      <selection activeCell="G11" sqref="G11:G15"/>
    </sheetView>
  </sheetViews>
  <sheetFormatPr baseColWidth="10" defaultRowHeight="13.8"/>
  <cols>
    <col min="1" max="1" width="10.109375" style="5" bestFit="1" customWidth="1"/>
    <col min="2" max="2" width="0" style="5" hidden="1" customWidth="1"/>
    <col min="3" max="3" width="13.109375" style="5" customWidth="1"/>
    <col min="4" max="4" width="16.33203125" style="30" customWidth="1"/>
    <col min="5" max="5" width="5.6640625" style="5" customWidth="1"/>
    <col min="6" max="6" width="75.33203125" style="5" customWidth="1"/>
    <col min="7" max="7" width="12.6640625" style="5" customWidth="1"/>
  </cols>
  <sheetData>
    <row r="2" spans="1:9" ht="15" customHeight="1">
      <c r="B2" s="1"/>
      <c r="C2" s="142" t="str">
        <f>+Enero!C2</f>
        <v xml:space="preserve">INFORME DE GASTOS EN PUBLICIDAD Y DIFUSIÓN </v>
      </c>
      <c r="D2" s="142"/>
      <c r="E2" s="142"/>
      <c r="F2" s="142"/>
      <c r="G2" s="142"/>
    </row>
    <row r="3" spans="1:9" ht="14.25" customHeight="1">
      <c r="B3" s="1"/>
      <c r="C3" s="142" t="str">
        <f>+Enero!C3</f>
        <v>MINISTERIO DE BIENES NACIONALES (Ley 20.882 Art.19)</v>
      </c>
      <c r="D3" s="142"/>
      <c r="E3" s="142"/>
      <c r="F3" s="142"/>
      <c r="G3" s="142"/>
    </row>
    <row r="4" spans="1:9" ht="18.75" customHeight="1">
      <c r="B4" s="1"/>
      <c r="C4" s="6"/>
      <c r="D4" s="27"/>
      <c r="E4" s="1"/>
      <c r="F4" s="1"/>
      <c r="G4" s="1"/>
    </row>
    <row r="5" spans="1:9" s="3" customFormat="1" ht="27">
      <c r="A5" s="7"/>
      <c r="B5" s="34"/>
      <c r="C5" s="2" t="s">
        <v>1</v>
      </c>
      <c r="D5" s="2" t="s">
        <v>2</v>
      </c>
      <c r="E5" s="2"/>
      <c r="F5" s="2" t="s">
        <v>3</v>
      </c>
      <c r="G5" s="52" t="s">
        <v>4</v>
      </c>
      <c r="H5" s="83" t="s">
        <v>397</v>
      </c>
      <c r="I5" s="84" t="s">
        <v>398</v>
      </c>
    </row>
    <row r="6" spans="1:9" ht="14.4">
      <c r="B6" s="9"/>
      <c r="C6" s="35" t="s">
        <v>13</v>
      </c>
      <c r="D6" s="54" t="s">
        <v>405</v>
      </c>
      <c r="E6" s="122" t="s">
        <v>46</v>
      </c>
      <c r="F6" s="36" t="s">
        <v>463</v>
      </c>
      <c r="G6" s="48">
        <v>757411</v>
      </c>
      <c r="H6" s="85">
        <f>SUM(G6:G10)</f>
        <v>1990073</v>
      </c>
      <c r="I6" s="86">
        <f>+H6/G34</f>
        <v>0.28616228890373813</v>
      </c>
    </row>
    <row r="7" spans="1:9" ht="14.4">
      <c r="B7" s="9"/>
      <c r="C7" s="35" t="s">
        <v>13</v>
      </c>
      <c r="D7" s="54" t="s">
        <v>405</v>
      </c>
      <c r="E7" s="122" t="s">
        <v>46</v>
      </c>
      <c r="F7" s="36" t="s">
        <v>463</v>
      </c>
      <c r="G7" s="48">
        <v>109242</v>
      </c>
    </row>
    <row r="8" spans="1:9" ht="14.4">
      <c r="B8" s="9"/>
      <c r="C8" s="35" t="s">
        <v>13</v>
      </c>
      <c r="D8" s="54" t="s">
        <v>391</v>
      </c>
      <c r="E8" s="123" t="s">
        <v>16</v>
      </c>
      <c r="F8" s="36" t="s">
        <v>464</v>
      </c>
      <c r="G8" s="48">
        <v>226100</v>
      </c>
    </row>
    <row r="9" spans="1:9" ht="14.4">
      <c r="B9" s="9"/>
      <c r="C9" s="35" t="s">
        <v>13</v>
      </c>
      <c r="D9" s="54" t="s">
        <v>391</v>
      </c>
      <c r="E9" s="123" t="s">
        <v>16</v>
      </c>
      <c r="F9" s="36" t="s">
        <v>464</v>
      </c>
      <c r="G9" s="48">
        <v>196350</v>
      </c>
    </row>
    <row r="10" spans="1:9" ht="14.4">
      <c r="B10" s="9"/>
      <c r="C10" s="35" t="s">
        <v>13</v>
      </c>
      <c r="D10" s="54" t="s">
        <v>390</v>
      </c>
      <c r="E10" s="123" t="s">
        <v>101</v>
      </c>
      <c r="F10" s="36" t="s">
        <v>465</v>
      </c>
      <c r="G10" s="48">
        <v>700970</v>
      </c>
    </row>
    <row r="11" spans="1:9" ht="14.4">
      <c r="B11" s="9"/>
      <c r="C11" s="35" t="s">
        <v>13</v>
      </c>
      <c r="D11" s="54" t="s">
        <v>389</v>
      </c>
      <c r="E11" s="69" t="s">
        <v>11</v>
      </c>
      <c r="F11" s="36" t="s">
        <v>466</v>
      </c>
      <c r="G11" s="48">
        <v>2490963</v>
      </c>
    </row>
    <row r="12" spans="1:9" ht="14.4">
      <c r="B12" s="9"/>
      <c r="C12" s="35" t="s">
        <v>13</v>
      </c>
      <c r="D12" s="54" t="s">
        <v>389</v>
      </c>
      <c r="E12" s="69" t="s">
        <v>11</v>
      </c>
      <c r="F12" s="36" t="s">
        <v>467</v>
      </c>
      <c r="G12" s="48">
        <v>174692</v>
      </c>
    </row>
    <row r="13" spans="1:9" ht="14.4">
      <c r="B13" s="9"/>
      <c r="C13" s="35" t="s">
        <v>13</v>
      </c>
      <c r="D13" s="54" t="s">
        <v>389</v>
      </c>
      <c r="E13" s="69" t="s">
        <v>11</v>
      </c>
      <c r="F13" s="36" t="s">
        <v>467</v>
      </c>
      <c r="G13" s="48">
        <v>471668</v>
      </c>
    </row>
    <row r="14" spans="1:9" ht="14.4">
      <c r="B14" s="9"/>
      <c r="C14" s="35" t="s">
        <v>13</v>
      </c>
      <c r="D14" s="54" t="s">
        <v>389</v>
      </c>
      <c r="E14" s="69" t="s">
        <v>11</v>
      </c>
      <c r="F14" s="36" t="s">
        <v>467</v>
      </c>
      <c r="G14" s="48">
        <v>422755</v>
      </c>
    </row>
    <row r="15" spans="1:9" ht="14.4">
      <c r="B15" s="9"/>
      <c r="C15" s="35" t="s">
        <v>13</v>
      </c>
      <c r="D15" s="54" t="s">
        <v>389</v>
      </c>
      <c r="E15" s="69" t="s">
        <v>11</v>
      </c>
      <c r="F15" s="36" t="s">
        <v>468</v>
      </c>
      <c r="G15" s="48">
        <v>1404200</v>
      </c>
    </row>
    <row r="16" spans="1:9" ht="14.4">
      <c r="B16" s="9"/>
      <c r="C16" s="35"/>
      <c r="D16" s="80"/>
      <c r="E16" s="69"/>
      <c r="F16" s="50"/>
      <c r="G16" s="81"/>
    </row>
    <row r="17" spans="2:7" ht="14.4">
      <c r="B17" s="9"/>
      <c r="C17" s="35"/>
      <c r="D17" s="80"/>
      <c r="E17" s="69"/>
      <c r="F17" s="50"/>
      <c r="G17" s="81"/>
    </row>
    <row r="18" spans="2:7" ht="14.4" hidden="1">
      <c r="B18" s="9"/>
      <c r="C18" s="35"/>
      <c r="D18" s="54"/>
      <c r="E18" s="69"/>
      <c r="F18" s="50"/>
      <c r="G18" s="81"/>
    </row>
    <row r="19" spans="2:7" ht="14.4" hidden="1">
      <c r="B19" s="9"/>
      <c r="C19" s="35"/>
      <c r="D19" s="54"/>
      <c r="E19" s="69"/>
      <c r="F19" s="50"/>
      <c r="G19" s="81"/>
    </row>
    <row r="20" spans="2:7" ht="14.4" hidden="1">
      <c r="B20" s="9"/>
      <c r="C20" s="35"/>
      <c r="D20" s="54"/>
      <c r="E20" s="69"/>
      <c r="F20" s="50"/>
      <c r="G20" s="81"/>
    </row>
    <row r="21" spans="2:7" ht="14.4" hidden="1">
      <c r="B21" s="9"/>
      <c r="C21" s="35"/>
      <c r="D21" s="54"/>
      <c r="E21" s="69"/>
      <c r="F21" s="50"/>
      <c r="G21" s="81"/>
    </row>
    <row r="22" spans="2:7" ht="14.4" hidden="1">
      <c r="B22" s="9"/>
      <c r="C22" s="35"/>
      <c r="D22" s="54"/>
      <c r="E22" s="69"/>
      <c r="F22" s="50"/>
      <c r="G22" s="81"/>
    </row>
    <row r="23" spans="2:7" ht="14.4" hidden="1">
      <c r="B23" s="9"/>
      <c r="C23" s="35"/>
      <c r="D23" s="54"/>
      <c r="E23" s="69"/>
      <c r="F23" s="50"/>
      <c r="G23" s="81"/>
    </row>
    <row r="24" spans="2:7" ht="14.4">
      <c r="B24" s="9"/>
      <c r="C24" s="35"/>
      <c r="D24" s="54"/>
      <c r="E24" s="69"/>
      <c r="F24" s="50"/>
      <c r="G24" s="81"/>
    </row>
    <row r="25" spans="2:7" ht="14.4">
      <c r="B25" s="9"/>
      <c r="C25" s="35"/>
      <c r="D25" s="54"/>
      <c r="E25" s="69"/>
      <c r="F25" s="50"/>
      <c r="G25" s="81"/>
    </row>
    <row r="26" spans="2:7" ht="14.4">
      <c r="B26" s="9"/>
      <c r="C26" s="35"/>
      <c r="D26" s="54"/>
      <c r="E26" s="69"/>
      <c r="F26" s="50"/>
      <c r="G26" s="81"/>
    </row>
    <row r="27" spans="2:7" ht="14.4">
      <c r="B27" s="9"/>
      <c r="C27" s="35"/>
      <c r="D27" s="54"/>
      <c r="E27" s="69"/>
      <c r="F27" s="50"/>
      <c r="G27" s="81"/>
    </row>
    <row r="28" spans="2:7" ht="14.4">
      <c r="B28" s="9"/>
      <c r="C28" s="35"/>
      <c r="D28" s="54"/>
      <c r="E28" s="69"/>
      <c r="F28" s="50"/>
      <c r="G28" s="81"/>
    </row>
    <row r="29" spans="2:7" ht="14.4">
      <c r="B29" s="9"/>
      <c r="C29" s="35"/>
      <c r="D29" s="54"/>
      <c r="E29" s="69"/>
      <c r="F29" s="50"/>
      <c r="G29" s="81"/>
    </row>
    <row r="30" spans="2:7" ht="14.4">
      <c r="B30" s="9"/>
      <c r="C30" s="35"/>
      <c r="D30" s="70"/>
      <c r="E30" s="69"/>
      <c r="F30" s="71"/>
      <c r="G30" s="82"/>
    </row>
    <row r="31" spans="2:7" ht="14.4">
      <c r="B31" s="9"/>
      <c r="C31" s="10"/>
      <c r="D31" s="11"/>
      <c r="E31" s="12"/>
      <c r="F31" s="13"/>
      <c r="G31" s="14"/>
    </row>
    <row r="32" spans="2:7" ht="14.4">
      <c r="B32" s="9"/>
      <c r="C32" s="10"/>
      <c r="D32" s="11"/>
      <c r="E32" s="12"/>
      <c r="F32" s="13"/>
      <c r="G32" s="14"/>
    </row>
    <row r="33" spans="1:8" ht="15" thickBot="1">
      <c r="B33" s="9"/>
      <c r="C33" s="10"/>
      <c r="D33" s="11"/>
      <c r="E33" s="12"/>
      <c r="F33" s="13"/>
      <c r="G33" s="14"/>
    </row>
    <row r="34" spans="1:8" ht="15" thickBot="1">
      <c r="B34" s="16"/>
      <c r="C34" s="17"/>
      <c r="D34" s="28"/>
      <c r="E34" s="18"/>
      <c r="F34" s="19" t="s">
        <v>18</v>
      </c>
      <c r="G34" s="20">
        <f>SUM(G6:G33)</f>
        <v>6954351</v>
      </c>
    </row>
    <row r="35" spans="1:8" ht="14.4">
      <c r="B35" s="16"/>
      <c r="C35" s="22"/>
      <c r="D35" s="29"/>
      <c r="E35" s="23"/>
      <c r="F35" s="24"/>
      <c r="G35" s="25"/>
    </row>
    <row r="36" spans="1:8" ht="14.4">
      <c r="B36" s="1"/>
      <c r="C36" s="1"/>
      <c r="D36" s="27"/>
      <c r="E36" s="1"/>
      <c r="F36" s="1"/>
      <c r="G36" s="1"/>
    </row>
    <row r="37" spans="1:8" ht="14.4">
      <c r="B37" s="1"/>
      <c r="C37" s="1"/>
      <c r="D37" s="27"/>
      <c r="E37" s="154" t="s">
        <v>19</v>
      </c>
      <c r="F37" s="155"/>
      <c r="G37" s="26">
        <f>+Enero!G32+Febrero!G34</f>
        <v>8303741</v>
      </c>
    </row>
    <row r="38" spans="1:8" ht="14.4">
      <c r="B38" s="1"/>
      <c r="C38" s="1"/>
      <c r="D38" s="27"/>
      <c r="E38" s="1"/>
      <c r="F38" s="1"/>
      <c r="G38" s="1"/>
    </row>
    <row r="39" spans="1:8" ht="14.4">
      <c r="B39" s="1"/>
      <c r="C39" s="1"/>
      <c r="D39" s="27"/>
      <c r="E39" s="1"/>
      <c r="F39" s="1"/>
      <c r="G39" s="4"/>
    </row>
    <row r="40" spans="1:8" ht="14.4">
      <c r="B40" s="1"/>
      <c r="C40" s="1"/>
      <c r="D40" s="27"/>
      <c r="E40" s="1"/>
      <c r="F40" s="1"/>
      <c r="G40" s="1"/>
    </row>
    <row r="41" spans="1:8" ht="14.4">
      <c r="B41" s="1"/>
      <c r="C41" s="1"/>
      <c r="D41" s="27"/>
      <c r="E41" s="1"/>
      <c r="F41" s="1"/>
      <c r="G41" s="1"/>
    </row>
    <row r="42" spans="1:8" ht="13.2">
      <c r="A42" s="36" t="s">
        <v>425</v>
      </c>
      <c r="B42" s="148" t="s">
        <v>426</v>
      </c>
      <c r="C42" s="149"/>
      <c r="D42" s="149"/>
      <c r="E42" s="150"/>
      <c r="F42" s="36" t="s">
        <v>427</v>
      </c>
      <c r="G42" s="36" t="s">
        <v>428</v>
      </c>
      <c r="H42" s="36" t="s">
        <v>429</v>
      </c>
    </row>
    <row r="43" spans="1:8" ht="13.2">
      <c r="A43" s="36" t="s">
        <v>430</v>
      </c>
      <c r="B43" s="36" t="s">
        <v>431</v>
      </c>
      <c r="C43" s="36" t="s">
        <v>432</v>
      </c>
      <c r="D43" s="36" t="s">
        <v>433</v>
      </c>
      <c r="E43" s="36" t="s">
        <v>434</v>
      </c>
      <c r="F43" s="36" t="s">
        <v>435</v>
      </c>
      <c r="G43" s="36" t="s">
        <v>436</v>
      </c>
      <c r="H43" s="36" t="s">
        <v>437</v>
      </c>
    </row>
    <row r="44" spans="1:8" ht="13.2">
      <c r="A44" s="117" t="s">
        <v>438</v>
      </c>
      <c r="B44" s="151" t="s">
        <v>439</v>
      </c>
      <c r="C44" s="152"/>
      <c r="D44" s="152"/>
      <c r="E44" s="153"/>
      <c r="F44" s="54" t="s">
        <v>440</v>
      </c>
      <c r="G44" s="48">
        <v>1349390</v>
      </c>
      <c r="H44" s="48">
        <v>8303741</v>
      </c>
    </row>
    <row r="45" spans="1:8" ht="13.2">
      <c r="A45" s="118">
        <v>42429</v>
      </c>
      <c r="B45" s="54">
        <v>4130</v>
      </c>
      <c r="C45" s="36" t="s">
        <v>459</v>
      </c>
      <c r="D45" s="54">
        <v>5</v>
      </c>
      <c r="E45" s="36"/>
      <c r="F45" s="36" t="s">
        <v>442</v>
      </c>
      <c r="G45" s="48">
        <v>757411</v>
      </c>
      <c r="H45" s="55">
        <v>0</v>
      </c>
    </row>
    <row r="46" spans="1:8" ht="13.2">
      <c r="A46" s="118">
        <v>42429</v>
      </c>
      <c r="B46" s="54">
        <v>4197</v>
      </c>
      <c r="C46" s="36" t="s">
        <v>460</v>
      </c>
      <c r="D46" s="54">
        <v>5</v>
      </c>
      <c r="E46" s="36"/>
      <c r="F46" s="36" t="s">
        <v>442</v>
      </c>
      <c r="G46" s="48">
        <v>109242</v>
      </c>
      <c r="H46" s="55">
        <v>0</v>
      </c>
    </row>
    <row r="47" spans="1:8" ht="13.2">
      <c r="A47" s="118">
        <v>42422</v>
      </c>
      <c r="B47" s="54">
        <v>3407</v>
      </c>
      <c r="C47" s="36" t="s">
        <v>456</v>
      </c>
      <c r="D47" s="54">
        <v>9</v>
      </c>
      <c r="E47" s="36"/>
      <c r="F47" s="36" t="s">
        <v>442</v>
      </c>
      <c r="G47" s="48">
        <v>226100</v>
      </c>
      <c r="H47" s="55">
        <v>0</v>
      </c>
    </row>
    <row r="48" spans="1:8" ht="13.2">
      <c r="A48" s="118">
        <v>42423</v>
      </c>
      <c r="B48" s="54">
        <v>3438</v>
      </c>
      <c r="C48" s="36" t="s">
        <v>456</v>
      </c>
      <c r="D48" s="54">
        <v>9</v>
      </c>
      <c r="E48" s="36"/>
      <c r="F48" s="36" t="s">
        <v>442</v>
      </c>
      <c r="G48" s="48">
        <v>196350</v>
      </c>
      <c r="H48" s="55">
        <v>0</v>
      </c>
    </row>
    <row r="49" spans="1:9" ht="13.2">
      <c r="A49" s="118">
        <v>42411</v>
      </c>
      <c r="B49" s="54">
        <v>2607</v>
      </c>
      <c r="C49" s="36" t="s">
        <v>454</v>
      </c>
      <c r="D49" s="54">
        <v>10</v>
      </c>
      <c r="E49" s="36"/>
      <c r="F49" s="36" t="s">
        <v>442</v>
      </c>
      <c r="G49" s="48">
        <v>700970</v>
      </c>
      <c r="H49" s="55">
        <v>0</v>
      </c>
    </row>
    <row r="50" spans="1:9" ht="13.2">
      <c r="A50" s="118">
        <v>42409</v>
      </c>
      <c r="B50" s="54">
        <v>2174</v>
      </c>
      <c r="C50" s="36" t="s">
        <v>453</v>
      </c>
      <c r="D50" s="54">
        <v>14</v>
      </c>
      <c r="E50" s="36"/>
      <c r="F50" s="36" t="s">
        <v>442</v>
      </c>
      <c r="G50" s="48">
        <v>2490963</v>
      </c>
      <c r="H50" s="55">
        <v>0</v>
      </c>
    </row>
    <row r="51" spans="1:9" ht="13.2">
      <c r="A51" s="118">
        <v>42418</v>
      </c>
      <c r="B51" s="54">
        <v>3153</v>
      </c>
      <c r="C51" s="36" t="s">
        <v>455</v>
      </c>
      <c r="D51" s="54">
        <v>14</v>
      </c>
      <c r="E51" s="36"/>
      <c r="F51" s="36" t="s">
        <v>442</v>
      </c>
      <c r="G51" s="48">
        <v>174692</v>
      </c>
      <c r="H51" s="55">
        <v>0</v>
      </c>
    </row>
    <row r="52" spans="1:9" ht="13.2">
      <c r="A52" s="118">
        <v>42423</v>
      </c>
      <c r="B52" s="54">
        <v>3478</v>
      </c>
      <c r="C52" s="36" t="s">
        <v>457</v>
      </c>
      <c r="D52" s="54">
        <v>14</v>
      </c>
      <c r="E52" s="36"/>
      <c r="F52" s="36" t="s">
        <v>442</v>
      </c>
      <c r="G52" s="48">
        <v>471668</v>
      </c>
      <c r="H52" s="55">
        <v>0</v>
      </c>
    </row>
    <row r="53" spans="1:9" ht="13.2">
      <c r="A53" s="118">
        <v>42423</v>
      </c>
      <c r="B53" s="54">
        <v>3479</v>
      </c>
      <c r="C53" s="36" t="s">
        <v>458</v>
      </c>
      <c r="D53" s="54">
        <v>14</v>
      </c>
      <c r="E53" s="36"/>
      <c r="F53" s="36" t="s">
        <v>442</v>
      </c>
      <c r="G53" s="48">
        <v>422755</v>
      </c>
      <c r="H53" s="55">
        <v>0</v>
      </c>
    </row>
    <row r="54" spans="1:9" ht="13.2">
      <c r="A54" s="118">
        <v>42429</v>
      </c>
      <c r="B54" s="54">
        <v>4943</v>
      </c>
      <c r="C54" s="36" t="s">
        <v>461</v>
      </c>
      <c r="D54" s="54">
        <v>14</v>
      </c>
      <c r="E54" s="36"/>
      <c r="F54" s="36" t="s">
        <v>442</v>
      </c>
      <c r="G54" s="48">
        <v>1404200</v>
      </c>
      <c r="H54" s="55">
        <v>0</v>
      </c>
    </row>
    <row r="55" spans="1:9" ht="13.2">
      <c r="A55" s="145" t="s">
        <v>446</v>
      </c>
      <c r="B55" s="146"/>
      <c r="C55" s="146"/>
      <c r="D55" s="146"/>
      <c r="E55" s="146"/>
      <c r="F55" s="147"/>
      <c r="G55" s="48">
        <v>6954351</v>
      </c>
      <c r="H55" s="55">
        <v>0</v>
      </c>
    </row>
    <row r="56" spans="1:9" ht="13.2">
      <c r="A56" s="145" t="s">
        <v>462</v>
      </c>
      <c r="B56" s="146"/>
      <c r="C56" s="146"/>
      <c r="D56" s="146"/>
      <c r="E56" s="146"/>
      <c r="F56" s="146"/>
      <c r="G56" s="147"/>
      <c r="H56" s="48">
        <v>6954351</v>
      </c>
      <c r="I56" s="55">
        <v>0</v>
      </c>
    </row>
    <row r="57" spans="1:9" ht="14.4">
      <c r="B57" s="1"/>
      <c r="C57" s="1"/>
      <c r="D57" s="27"/>
      <c r="E57" s="1"/>
      <c r="F57" s="1"/>
      <c r="G57" s="1"/>
    </row>
    <row r="58" spans="1:9" ht="14.4">
      <c r="B58" s="1"/>
      <c r="C58" s="1"/>
      <c r="D58" s="27"/>
      <c r="E58" s="1"/>
      <c r="F58" s="1"/>
      <c r="G58" s="1"/>
    </row>
    <row r="59" spans="1:9" ht="14.4">
      <c r="B59" s="1"/>
      <c r="C59" s="1"/>
      <c r="D59" s="27"/>
      <c r="E59" s="1"/>
      <c r="F59" s="1"/>
      <c r="G59" s="1"/>
    </row>
    <row r="60" spans="1:9" ht="14.4">
      <c r="B60" s="1"/>
      <c r="C60" s="1"/>
      <c r="D60" s="27"/>
      <c r="E60" s="1"/>
      <c r="F60" s="1"/>
      <c r="G60" s="1"/>
    </row>
    <row r="61" spans="1:9" ht="14.4">
      <c r="B61" s="1"/>
      <c r="C61" s="1"/>
      <c r="D61" s="27"/>
      <c r="E61" s="1"/>
      <c r="F61" s="1"/>
      <c r="G61" s="1"/>
    </row>
    <row r="62" spans="1:9" ht="14.4">
      <c r="B62" s="1"/>
      <c r="C62" s="1"/>
      <c r="D62" s="27"/>
      <c r="E62" s="1"/>
      <c r="F62" s="1"/>
      <c r="G62" s="1"/>
    </row>
    <row r="63" spans="1:9" ht="14.4">
      <c r="B63" s="1"/>
      <c r="C63" s="1"/>
      <c r="D63" s="27"/>
      <c r="E63" s="1"/>
      <c r="F63" s="1"/>
      <c r="G63" s="1"/>
    </row>
    <row r="64" spans="1:9" ht="14.4">
      <c r="B64" s="1"/>
      <c r="C64" s="1"/>
      <c r="D64" s="27"/>
      <c r="E64" s="1"/>
      <c r="F64" s="1"/>
      <c r="G64" s="1"/>
    </row>
    <row r="65" spans="2:7" ht="14.4">
      <c r="B65" s="1"/>
      <c r="C65" s="1"/>
      <c r="D65" s="27"/>
      <c r="E65" s="1"/>
      <c r="F65" s="1"/>
      <c r="G65" s="1"/>
    </row>
    <row r="66" spans="2:7" ht="14.4">
      <c r="B66" s="1"/>
      <c r="C66" s="1"/>
      <c r="D66" s="27"/>
      <c r="E66" s="1"/>
      <c r="F66" s="1"/>
      <c r="G66" s="1"/>
    </row>
    <row r="67" spans="2:7" ht="14.4">
      <c r="B67" s="1"/>
      <c r="C67" s="1"/>
      <c r="D67" s="27"/>
      <c r="E67" s="1"/>
      <c r="F67" s="1"/>
      <c r="G67" s="1"/>
    </row>
    <row r="68" spans="2:7" ht="14.4">
      <c r="B68" s="1"/>
      <c r="C68" s="1"/>
      <c r="D68" s="27"/>
      <c r="E68" s="1"/>
      <c r="F68" s="1"/>
      <c r="G68" s="1"/>
    </row>
    <row r="69" spans="2:7" ht="14.4">
      <c r="B69" s="1"/>
      <c r="C69" s="1"/>
      <c r="D69" s="27"/>
      <c r="E69" s="1"/>
      <c r="F69" s="1"/>
      <c r="G69" s="1"/>
    </row>
    <row r="70" spans="2:7" ht="14.4">
      <c r="B70" s="1"/>
      <c r="C70" s="1"/>
      <c r="D70" s="27"/>
      <c r="E70" s="1"/>
      <c r="F70" s="1"/>
      <c r="G70" s="1"/>
    </row>
    <row r="71" spans="2:7" ht="14.4">
      <c r="B71" s="1"/>
      <c r="C71" s="1"/>
      <c r="D71" s="27"/>
      <c r="E71" s="1"/>
      <c r="F71" s="1"/>
      <c r="G71" s="1"/>
    </row>
    <row r="72" spans="2:7" ht="14.4">
      <c r="B72" s="1"/>
      <c r="C72" s="1"/>
      <c r="D72" s="27"/>
      <c r="E72" s="1"/>
      <c r="F72" s="1"/>
      <c r="G72" s="1"/>
    </row>
    <row r="73" spans="2:7" ht="14.4">
      <c r="B73" s="1"/>
      <c r="C73" s="1"/>
      <c r="D73" s="27"/>
      <c r="E73" s="1"/>
      <c r="F73" s="1"/>
      <c r="G73" s="1"/>
    </row>
    <row r="74" spans="2:7" ht="14.4">
      <c r="B74" s="1"/>
      <c r="C74" s="1"/>
      <c r="D74" s="27"/>
      <c r="E74" s="1"/>
      <c r="F74" s="1"/>
      <c r="G74" s="1"/>
    </row>
    <row r="75" spans="2:7" ht="14.4">
      <c r="B75" s="1"/>
      <c r="C75" s="1"/>
      <c r="D75" s="27"/>
      <c r="E75" s="1"/>
      <c r="F75" s="1"/>
      <c r="G75" s="1"/>
    </row>
    <row r="76" spans="2:7" ht="14.4">
      <c r="B76" s="1"/>
      <c r="C76" s="1"/>
      <c r="D76" s="27"/>
      <c r="E76" s="1"/>
      <c r="F76" s="1"/>
      <c r="G76" s="1"/>
    </row>
    <row r="77" spans="2:7" ht="14.4">
      <c r="B77" s="1"/>
      <c r="C77" s="1"/>
      <c r="D77" s="27"/>
      <c r="E77" s="1"/>
      <c r="F77" s="1"/>
      <c r="G77" s="1"/>
    </row>
    <row r="78" spans="2:7" ht="14.4">
      <c r="B78" s="1"/>
      <c r="C78" s="1"/>
      <c r="D78" s="27"/>
      <c r="E78" s="1"/>
      <c r="F78" s="1"/>
      <c r="G78" s="1"/>
    </row>
    <row r="79" spans="2:7" ht="14.4">
      <c r="B79" s="1"/>
      <c r="C79" s="1"/>
      <c r="D79" s="27"/>
      <c r="E79" s="1"/>
      <c r="F79" s="1"/>
      <c r="G79" s="1"/>
    </row>
    <row r="80" spans="2:7" ht="14.4">
      <c r="B80" s="1"/>
      <c r="C80" s="1"/>
      <c r="D80" s="27"/>
      <c r="E80" s="1"/>
      <c r="F80" s="1"/>
      <c r="G80" s="1"/>
    </row>
    <row r="81" spans="2:7" ht="14.4">
      <c r="B81" s="1"/>
      <c r="C81" s="1"/>
      <c r="D81" s="27"/>
      <c r="E81" s="1"/>
      <c r="F81" s="1"/>
      <c r="G81" s="1"/>
    </row>
    <row r="82" spans="2:7" ht="14.4">
      <c r="B82" s="1"/>
      <c r="C82" s="1"/>
      <c r="D82" s="27"/>
      <c r="E82" s="1"/>
      <c r="F82" s="1"/>
      <c r="G82" s="1"/>
    </row>
    <row r="83" spans="2:7" ht="14.4">
      <c r="B83" s="1"/>
      <c r="C83" s="1"/>
      <c r="D83" s="27"/>
      <c r="E83" s="1"/>
      <c r="F83" s="1"/>
      <c r="G83" s="1"/>
    </row>
    <row r="84" spans="2:7" ht="14.4">
      <c r="B84" s="1"/>
      <c r="C84" s="1"/>
      <c r="D84" s="27"/>
      <c r="E84" s="1"/>
      <c r="F84" s="1"/>
      <c r="G84" s="1"/>
    </row>
    <row r="85" spans="2:7" ht="14.4">
      <c r="B85" s="1"/>
      <c r="C85" s="1"/>
      <c r="D85" s="27"/>
      <c r="E85" s="1"/>
      <c r="F85" s="1"/>
      <c r="G85" s="1"/>
    </row>
    <row r="86" spans="2:7" ht="14.4">
      <c r="B86" s="1"/>
      <c r="C86" s="1"/>
      <c r="D86" s="27"/>
      <c r="E86" s="1"/>
      <c r="F86" s="1"/>
      <c r="G86" s="1"/>
    </row>
    <row r="87" spans="2:7" ht="14.4">
      <c r="B87" s="1"/>
      <c r="C87" s="1"/>
      <c r="D87" s="27"/>
      <c r="E87" s="1"/>
      <c r="F87" s="1"/>
      <c r="G87" s="1"/>
    </row>
    <row r="88" spans="2:7" ht="14.4">
      <c r="B88" s="1"/>
      <c r="C88" s="1"/>
      <c r="D88" s="27"/>
      <c r="E88" s="1"/>
      <c r="F88" s="1"/>
      <c r="G88" s="1"/>
    </row>
    <row r="89" spans="2:7" ht="14.4">
      <c r="B89" s="1"/>
      <c r="C89" s="1"/>
      <c r="D89" s="27"/>
      <c r="E89" s="1"/>
      <c r="F89" s="1"/>
      <c r="G89" s="1"/>
    </row>
    <row r="90" spans="2:7" ht="14.4">
      <c r="B90" s="1"/>
      <c r="C90" s="1"/>
      <c r="D90" s="27"/>
      <c r="E90" s="1"/>
      <c r="F90" s="1"/>
      <c r="G90" s="1"/>
    </row>
  </sheetData>
  <autoFilter ref="C5:G30"/>
  <sortState ref="A45:H54">
    <sortCondition ref="D45:D54"/>
  </sortState>
  <mergeCells count="7">
    <mergeCell ref="A55:F55"/>
    <mergeCell ref="A56:G56"/>
    <mergeCell ref="E37:F37"/>
    <mergeCell ref="C2:G2"/>
    <mergeCell ref="C3:G3"/>
    <mergeCell ref="B42:E42"/>
    <mergeCell ref="B44:E44"/>
  </mergeCells>
  <phoneticPr fontId="0" type="noConversion"/>
  <pageMargins left="0.78740157480314965" right="0.78740157480314965" top="1.1811023622047245" bottom="1.3779527559055118" header="0" footer="0"/>
  <pageSetup scale="80" orientation="portrait" r:id="rId1"/>
  <headerFooter alignWithMargins="0"/>
  <colBreaks count="1" manualBreakCount="1">
    <brk id="2" min="1" max="314" man="1"/>
  </colBreaks>
  <ignoredErrors>
    <ignoredError sqref="E6:E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I64"/>
  <sheetViews>
    <sheetView showGridLines="0" topLeftCell="A4" workbookViewId="0">
      <selection activeCell="E11" sqref="E11"/>
    </sheetView>
  </sheetViews>
  <sheetFormatPr baseColWidth="10" defaultRowHeight="13.8"/>
  <cols>
    <col min="1" max="1" width="10.33203125" style="5" customWidth="1"/>
    <col min="2" max="2" width="11.5546875" style="5" customWidth="1"/>
    <col min="3" max="3" width="16.44140625" style="33" bestFit="1" customWidth="1"/>
    <col min="4" max="4" width="6.33203125" style="5" customWidth="1"/>
    <col min="5" max="5" width="69.33203125" style="5" customWidth="1"/>
    <col min="6" max="6" width="12.88671875" style="5" customWidth="1"/>
    <col min="7" max="7" width="14.5546875" style="5" customWidth="1"/>
    <col min="8" max="8" width="14.88671875" bestFit="1" customWidth="1"/>
  </cols>
  <sheetData>
    <row r="2" spans="1:8" ht="15" customHeight="1">
      <c r="B2" s="142" t="str">
        <f>+Enero!C2</f>
        <v xml:space="preserve">INFORME DE GASTOS EN PUBLICIDAD Y DIFUSIÓN </v>
      </c>
      <c r="C2" s="142"/>
      <c r="D2" s="142"/>
      <c r="E2" s="142"/>
      <c r="F2" s="142"/>
    </row>
    <row r="3" spans="1:8" ht="14.25" customHeight="1">
      <c r="B3" s="142" t="str">
        <f>+Enero!C3</f>
        <v>MINISTERIO DE BIENES NACIONALES (Ley 20.882 Art.19)</v>
      </c>
      <c r="C3" s="142"/>
      <c r="D3" s="142"/>
      <c r="E3" s="142"/>
      <c r="F3" s="142"/>
    </row>
    <row r="4" spans="1:8" ht="18.75" customHeight="1">
      <c r="B4" s="6"/>
      <c r="C4" s="31"/>
      <c r="D4" s="1"/>
      <c r="E4" s="1"/>
      <c r="F4" s="1"/>
    </row>
    <row r="5" spans="1:8" s="3" customFormat="1" ht="33" customHeight="1">
      <c r="A5" s="7"/>
      <c r="B5" s="72" t="s">
        <v>1</v>
      </c>
      <c r="C5" s="2" t="s">
        <v>2</v>
      </c>
      <c r="D5" s="2"/>
      <c r="E5" s="2" t="s">
        <v>3</v>
      </c>
      <c r="F5" s="52" t="s">
        <v>4</v>
      </c>
      <c r="G5" s="83" t="s">
        <v>397</v>
      </c>
      <c r="H5" s="84" t="s">
        <v>398</v>
      </c>
    </row>
    <row r="6" spans="1:8" s="3" customFormat="1" ht="14.4">
      <c r="A6" s="7"/>
      <c r="B6" s="35" t="s">
        <v>20</v>
      </c>
      <c r="C6" s="54" t="s">
        <v>405</v>
      </c>
      <c r="D6" s="73"/>
      <c r="E6" s="36" t="s">
        <v>480</v>
      </c>
      <c r="F6" s="48">
        <v>80111</v>
      </c>
      <c r="G6" s="85">
        <f>SUM(F6:F13)</f>
        <v>4275312</v>
      </c>
      <c r="H6" s="86">
        <f>+G6/F44</f>
        <v>0.81319520738673545</v>
      </c>
    </row>
    <row r="7" spans="1:8" s="3" customFormat="1" ht="14.4">
      <c r="A7" s="7"/>
      <c r="B7" s="35" t="s">
        <v>20</v>
      </c>
      <c r="C7" s="54" t="s">
        <v>406</v>
      </c>
      <c r="D7" s="73"/>
      <c r="E7" s="36" t="s">
        <v>475</v>
      </c>
      <c r="F7" s="81">
        <v>280000</v>
      </c>
    </row>
    <row r="8" spans="1:8" s="3" customFormat="1" ht="14.4">
      <c r="A8" s="7"/>
      <c r="B8" s="35" t="s">
        <v>20</v>
      </c>
      <c r="C8" s="54" t="s">
        <v>390</v>
      </c>
      <c r="D8" s="73"/>
      <c r="E8" s="36" t="s">
        <v>476</v>
      </c>
      <c r="F8" s="81">
        <v>3228708</v>
      </c>
    </row>
    <row r="9" spans="1:8" ht="14.4">
      <c r="B9" s="35" t="s">
        <v>20</v>
      </c>
      <c r="C9" s="54" t="s">
        <v>390</v>
      </c>
      <c r="D9" s="73"/>
      <c r="E9" s="36" t="s">
        <v>477</v>
      </c>
      <c r="F9" s="82">
        <v>31862</v>
      </c>
      <c r="G9"/>
    </row>
    <row r="10" spans="1:8" ht="14.4">
      <c r="B10" s="35" t="s">
        <v>20</v>
      </c>
      <c r="C10" s="54" t="s">
        <v>392</v>
      </c>
      <c r="D10" s="73"/>
      <c r="E10" s="36" t="s">
        <v>478</v>
      </c>
      <c r="F10" s="81">
        <v>77050</v>
      </c>
      <c r="G10"/>
    </row>
    <row r="11" spans="1:8" ht="14.4">
      <c r="B11" s="35" t="s">
        <v>20</v>
      </c>
      <c r="C11" s="54" t="s">
        <v>484</v>
      </c>
      <c r="D11" s="73"/>
      <c r="E11" s="36" t="s">
        <v>485</v>
      </c>
      <c r="F11" s="81">
        <v>219805</v>
      </c>
      <c r="G11"/>
    </row>
    <row r="12" spans="1:8" ht="14.4">
      <c r="B12" s="35" t="s">
        <v>20</v>
      </c>
      <c r="C12" s="54" t="s">
        <v>484</v>
      </c>
      <c r="D12" s="73"/>
      <c r="E12" s="36" t="s">
        <v>486</v>
      </c>
      <c r="F12" s="81">
        <v>261876</v>
      </c>
      <c r="G12"/>
    </row>
    <row r="13" spans="1:8" ht="14.4">
      <c r="B13" s="35" t="s">
        <v>20</v>
      </c>
      <c r="C13" s="54" t="s">
        <v>484</v>
      </c>
      <c r="D13" s="73"/>
      <c r="E13" s="36" t="s">
        <v>487</v>
      </c>
      <c r="F13" s="81">
        <v>95900</v>
      </c>
      <c r="G13"/>
    </row>
    <row r="14" spans="1:8" ht="14.4">
      <c r="B14" s="35" t="s">
        <v>20</v>
      </c>
      <c r="C14" s="54" t="s">
        <v>389</v>
      </c>
      <c r="D14" s="73"/>
      <c r="E14" s="36" t="s">
        <v>479</v>
      </c>
      <c r="F14" s="81">
        <v>206137</v>
      </c>
      <c r="G14"/>
    </row>
    <row r="15" spans="1:8" ht="14.4">
      <c r="B15" s="35" t="s">
        <v>20</v>
      </c>
      <c r="C15" s="54" t="s">
        <v>389</v>
      </c>
      <c r="D15" s="73"/>
      <c r="E15" s="36" t="s">
        <v>479</v>
      </c>
      <c r="F15" s="81">
        <v>775975</v>
      </c>
      <c r="G15"/>
    </row>
    <row r="16" spans="1:8" ht="14.4">
      <c r="B16" s="35"/>
      <c r="C16" s="54"/>
      <c r="D16" s="73"/>
      <c r="E16" s="50"/>
      <c r="F16" s="81"/>
      <c r="G16"/>
    </row>
    <row r="17" spans="1:7" ht="14.4">
      <c r="B17" s="35"/>
      <c r="C17" s="54"/>
      <c r="D17" s="73"/>
      <c r="E17" s="50"/>
      <c r="F17" s="81"/>
      <c r="G17"/>
    </row>
    <row r="18" spans="1:7" ht="14.4">
      <c r="B18" s="35"/>
      <c r="C18" s="54"/>
      <c r="D18" s="73"/>
      <c r="E18" s="50"/>
      <c r="F18" s="81"/>
      <c r="G18"/>
    </row>
    <row r="19" spans="1:7" ht="14.4">
      <c r="B19" s="35"/>
      <c r="C19" s="54"/>
      <c r="D19" s="73"/>
      <c r="E19" s="50"/>
      <c r="F19" s="81"/>
      <c r="G19"/>
    </row>
    <row r="20" spans="1:7" ht="14.4">
      <c r="B20" s="35"/>
      <c r="C20" s="80"/>
      <c r="D20" s="73"/>
      <c r="E20" s="50"/>
      <c r="F20" s="81"/>
      <c r="G20"/>
    </row>
    <row r="21" spans="1:7" ht="14.4">
      <c r="B21" s="35"/>
      <c r="C21" s="80"/>
      <c r="D21" s="73"/>
      <c r="E21" s="50"/>
      <c r="F21" s="81"/>
      <c r="G21"/>
    </row>
    <row r="22" spans="1:7" ht="14.4">
      <c r="B22" s="35"/>
      <c r="C22" s="80"/>
      <c r="D22" s="73"/>
      <c r="E22" s="50"/>
      <c r="F22" s="81"/>
      <c r="G22"/>
    </row>
    <row r="23" spans="1:7" ht="14.4">
      <c r="B23" s="35"/>
      <c r="C23" s="54"/>
      <c r="D23" s="73"/>
      <c r="E23" s="50"/>
      <c r="F23" s="81"/>
      <c r="G23"/>
    </row>
    <row r="24" spans="1:7" ht="14.4">
      <c r="B24" s="35"/>
      <c r="C24" s="54"/>
      <c r="D24" s="73"/>
      <c r="E24" s="50"/>
      <c r="F24" s="81"/>
      <c r="G24"/>
    </row>
    <row r="25" spans="1:7" s="3" customFormat="1" ht="14.4">
      <c r="A25" s="7"/>
      <c r="B25" s="35"/>
      <c r="C25" s="54"/>
      <c r="D25" s="73"/>
      <c r="E25" s="50"/>
      <c r="F25" s="81"/>
    </row>
    <row r="26" spans="1:7" ht="14.4" hidden="1">
      <c r="B26" s="35"/>
      <c r="C26" s="54"/>
      <c r="D26" s="73"/>
      <c r="E26" s="50"/>
      <c r="F26" s="81"/>
      <c r="G26"/>
    </row>
    <row r="27" spans="1:7" ht="14.4" hidden="1">
      <c r="B27" s="35"/>
      <c r="C27" s="54"/>
      <c r="D27" s="73"/>
      <c r="E27" s="50"/>
      <c r="F27" s="81"/>
      <c r="G27"/>
    </row>
    <row r="28" spans="1:7" ht="14.4" hidden="1">
      <c r="B28" s="35"/>
      <c r="C28" s="54"/>
      <c r="D28" s="73"/>
      <c r="E28" s="50"/>
      <c r="F28" s="81"/>
      <c r="G28"/>
    </row>
    <row r="29" spans="1:7" ht="14.4" hidden="1">
      <c r="B29" s="35"/>
      <c r="C29" s="54"/>
      <c r="D29" s="73"/>
      <c r="E29" s="50"/>
      <c r="F29" s="81"/>
      <c r="G29"/>
    </row>
    <row r="30" spans="1:7" ht="14.4" hidden="1">
      <c r="B30" s="35"/>
      <c r="C30" s="54"/>
      <c r="D30" s="73"/>
      <c r="E30" s="50"/>
      <c r="F30" s="81"/>
      <c r="G30"/>
    </row>
    <row r="31" spans="1:7" ht="14.4" hidden="1">
      <c r="B31" s="35"/>
      <c r="C31" s="54"/>
      <c r="D31" s="73"/>
      <c r="E31" s="50"/>
      <c r="F31" s="81"/>
      <c r="G31"/>
    </row>
    <row r="32" spans="1:7" ht="14.4" hidden="1">
      <c r="B32" s="35"/>
      <c r="C32" s="54"/>
      <c r="D32" s="73"/>
      <c r="E32" s="50"/>
      <c r="F32" s="81"/>
      <c r="G32"/>
    </row>
    <row r="33" spans="1:7" ht="14.4" hidden="1">
      <c r="B33" s="35"/>
      <c r="C33" s="54"/>
      <c r="D33" s="73"/>
      <c r="E33" s="50"/>
      <c r="F33" s="81"/>
      <c r="G33"/>
    </row>
    <row r="34" spans="1:7" ht="14.4" hidden="1">
      <c r="B34" s="35"/>
      <c r="C34" s="54"/>
      <c r="D34" s="73"/>
      <c r="E34" s="50"/>
      <c r="F34" s="81"/>
      <c r="G34"/>
    </row>
    <row r="35" spans="1:7" ht="14.4" hidden="1">
      <c r="B35" s="35"/>
      <c r="C35" s="54"/>
      <c r="D35" s="73"/>
      <c r="E35" s="50"/>
      <c r="F35" s="81"/>
      <c r="G35"/>
    </row>
    <row r="36" spans="1:7" ht="14.4" hidden="1">
      <c r="B36" s="35"/>
      <c r="C36" s="54"/>
      <c r="D36" s="73"/>
      <c r="E36" s="50"/>
      <c r="F36" s="81"/>
      <c r="G36"/>
    </row>
    <row r="37" spans="1:7" ht="14.4" hidden="1">
      <c r="B37" s="35"/>
      <c r="C37" s="54"/>
      <c r="D37" s="73"/>
      <c r="E37" s="50"/>
      <c r="F37" s="81"/>
      <c r="G37"/>
    </row>
    <row r="38" spans="1:7" ht="14.4" hidden="1">
      <c r="B38" s="35"/>
      <c r="C38" s="54"/>
      <c r="D38" s="73"/>
      <c r="E38" s="50"/>
      <c r="F38" s="81"/>
      <c r="G38"/>
    </row>
    <row r="39" spans="1:7" ht="14.4" hidden="1">
      <c r="B39" s="35"/>
      <c r="C39" s="54"/>
      <c r="D39" s="73"/>
      <c r="E39" s="50"/>
      <c r="F39" s="81"/>
      <c r="G39"/>
    </row>
    <row r="40" spans="1:7" ht="14.4">
      <c r="B40" s="35"/>
      <c r="C40" s="54"/>
      <c r="D40" s="73"/>
      <c r="E40" s="50"/>
      <c r="F40" s="81"/>
      <c r="G40"/>
    </row>
    <row r="41" spans="1:7" ht="14.4">
      <c r="B41" s="10"/>
      <c r="C41" s="11"/>
      <c r="D41" s="54"/>
      <c r="E41" s="50"/>
      <c r="F41" s="48"/>
      <c r="G41"/>
    </row>
    <row r="42" spans="1:7" ht="14.4">
      <c r="B42" s="10"/>
      <c r="C42" s="11"/>
      <c r="D42" s="54"/>
      <c r="E42" s="50"/>
      <c r="F42" s="48"/>
      <c r="G42"/>
    </row>
    <row r="43" spans="1:7" ht="15" thickBot="1">
      <c r="B43" s="10"/>
      <c r="C43" s="11"/>
      <c r="D43" s="54"/>
      <c r="E43" s="36"/>
      <c r="F43" s="48"/>
    </row>
    <row r="44" spans="1:7" ht="15" thickBot="1">
      <c r="B44" s="17"/>
      <c r="C44" s="17"/>
      <c r="E44" s="19" t="s">
        <v>21</v>
      </c>
      <c r="F44" s="20">
        <f>SUM(F6:F43)</f>
        <v>5257424</v>
      </c>
    </row>
    <row r="45" spans="1:7" ht="14.4">
      <c r="B45" s="22"/>
      <c r="C45" s="22"/>
      <c r="E45" s="24"/>
      <c r="F45" s="25"/>
    </row>
    <row r="46" spans="1:7" ht="14.4">
      <c r="A46" s="51"/>
      <c r="B46" s="1"/>
      <c r="C46" s="31"/>
      <c r="E46" s="32" t="s">
        <v>22</v>
      </c>
      <c r="F46" s="26">
        <f>+Febrero!G37+Marzo!F44</f>
        <v>13561165</v>
      </c>
      <c r="G46" s="125"/>
    </row>
    <row r="47" spans="1:7" ht="14.4">
      <c r="A47" s="51"/>
      <c r="B47" s="24"/>
      <c r="C47" s="23"/>
      <c r="E47" s="1"/>
      <c r="F47" s="1"/>
      <c r="G47" s="125"/>
    </row>
    <row r="48" spans="1:7">
      <c r="A48" s="51"/>
      <c r="B48" s="24"/>
      <c r="C48" s="23"/>
      <c r="D48" s="1"/>
      <c r="E48" s="1"/>
      <c r="F48" s="1"/>
      <c r="G48" s="125"/>
    </row>
    <row r="49" spans="1:9">
      <c r="A49" s="36" t="s">
        <v>425</v>
      </c>
      <c r="B49" s="24"/>
      <c r="C49" s="23"/>
      <c r="D49" s="1"/>
      <c r="E49" s="1"/>
      <c r="F49" s="1"/>
      <c r="G49" s="126" t="s">
        <v>428</v>
      </c>
      <c r="H49" s="116" t="s">
        <v>429</v>
      </c>
    </row>
    <row r="50" spans="1:9" ht="13.2">
      <c r="A50" s="36" t="s">
        <v>430</v>
      </c>
      <c r="B50" s="148" t="s">
        <v>426</v>
      </c>
      <c r="C50" s="149"/>
      <c r="D50" s="149"/>
      <c r="E50" s="150"/>
      <c r="F50" s="115" t="s">
        <v>427</v>
      </c>
      <c r="G50" s="124" t="s">
        <v>436</v>
      </c>
      <c r="H50" s="36" t="s">
        <v>437</v>
      </c>
    </row>
    <row r="51" spans="1:9" ht="13.2">
      <c r="A51" s="117" t="s">
        <v>438</v>
      </c>
      <c r="B51" s="36" t="s">
        <v>431</v>
      </c>
      <c r="C51" s="36" t="s">
        <v>432</v>
      </c>
      <c r="D51" s="36" t="s">
        <v>433</v>
      </c>
      <c r="E51" s="36" t="s">
        <v>434</v>
      </c>
      <c r="F51" s="36" t="s">
        <v>435</v>
      </c>
      <c r="G51" s="48">
        <v>8303741</v>
      </c>
      <c r="H51" s="48">
        <v>12903473</v>
      </c>
    </row>
    <row r="52" spans="1:9" ht="13.2">
      <c r="A52" s="118">
        <v>42460</v>
      </c>
      <c r="B52" s="151" t="s">
        <v>439</v>
      </c>
      <c r="C52" s="152"/>
      <c r="D52" s="152"/>
      <c r="E52" s="153"/>
      <c r="F52" s="54" t="s">
        <v>440</v>
      </c>
      <c r="G52" s="48"/>
      <c r="H52" s="48"/>
    </row>
    <row r="53" spans="1:9" ht="13.2">
      <c r="A53" s="118">
        <v>42443</v>
      </c>
      <c r="B53" s="54">
        <v>7597</v>
      </c>
      <c r="C53" s="36" t="s">
        <v>480</v>
      </c>
      <c r="D53" s="54">
        <v>5</v>
      </c>
      <c r="E53" s="36"/>
      <c r="F53" s="36" t="s">
        <v>442</v>
      </c>
      <c r="G53" s="48">
        <v>80111</v>
      </c>
      <c r="H53" s="55">
        <v>0</v>
      </c>
    </row>
    <row r="54" spans="1:9" ht="13.2">
      <c r="A54" s="118">
        <v>42438</v>
      </c>
      <c r="B54" s="54">
        <v>5618</v>
      </c>
      <c r="C54" s="36" t="s">
        <v>473</v>
      </c>
      <c r="D54" s="54">
        <v>6</v>
      </c>
      <c r="E54" s="36"/>
      <c r="F54" s="36" t="s">
        <v>442</v>
      </c>
      <c r="G54" s="48">
        <v>280000</v>
      </c>
      <c r="H54" s="55">
        <v>0</v>
      </c>
    </row>
    <row r="55" spans="1:9" ht="13.2">
      <c r="A55" s="118">
        <v>42438</v>
      </c>
      <c r="B55" s="54">
        <v>5345</v>
      </c>
      <c r="C55" s="36" t="s">
        <v>470</v>
      </c>
      <c r="D55" s="54">
        <v>10</v>
      </c>
      <c r="E55" s="36"/>
      <c r="F55" s="36" t="s">
        <v>442</v>
      </c>
      <c r="G55" s="48">
        <v>3228708</v>
      </c>
      <c r="H55" s="55">
        <v>0</v>
      </c>
    </row>
    <row r="56" spans="1:9" ht="13.2">
      <c r="A56" s="118">
        <v>42440</v>
      </c>
      <c r="B56" s="54">
        <v>5346</v>
      </c>
      <c r="C56" s="36" t="s">
        <v>471</v>
      </c>
      <c r="D56" s="54">
        <v>10</v>
      </c>
      <c r="E56" s="36"/>
      <c r="F56" s="36" t="s">
        <v>442</v>
      </c>
      <c r="G56" s="48">
        <v>31862</v>
      </c>
      <c r="H56" s="55">
        <v>0</v>
      </c>
    </row>
    <row r="57" spans="1:9" ht="13.2">
      <c r="A57" s="118">
        <v>42436</v>
      </c>
      <c r="B57" s="54">
        <v>5477</v>
      </c>
      <c r="C57" s="36" t="s">
        <v>472</v>
      </c>
      <c r="D57" s="54">
        <v>13</v>
      </c>
      <c r="E57" s="36"/>
      <c r="F57" s="36" t="s">
        <v>442</v>
      </c>
      <c r="G57" s="48">
        <v>77050</v>
      </c>
      <c r="H57" s="55">
        <v>0</v>
      </c>
    </row>
    <row r="58" spans="1:9" ht="13.2">
      <c r="A58" s="118">
        <v>42453</v>
      </c>
      <c r="B58" s="54">
        <v>5051</v>
      </c>
      <c r="C58" s="36" t="s">
        <v>469</v>
      </c>
      <c r="D58" s="54">
        <v>14</v>
      </c>
      <c r="E58" s="36"/>
      <c r="F58" s="36" t="s">
        <v>442</v>
      </c>
      <c r="G58" s="48">
        <v>206137</v>
      </c>
      <c r="H58" s="55">
        <v>0</v>
      </c>
    </row>
    <row r="59" spans="1:9" ht="13.2">
      <c r="A59" s="118">
        <v>42460</v>
      </c>
      <c r="B59" s="54">
        <v>6537</v>
      </c>
      <c r="C59" s="36" t="s">
        <v>474</v>
      </c>
      <c r="D59" s="54">
        <v>14</v>
      </c>
      <c r="E59" s="36"/>
      <c r="F59" s="36" t="s">
        <v>442</v>
      </c>
      <c r="G59" s="48">
        <v>775975</v>
      </c>
      <c r="H59" s="55">
        <v>0</v>
      </c>
    </row>
    <row r="60" spans="1:9" ht="13.2">
      <c r="A60" s="118">
        <v>42460</v>
      </c>
      <c r="B60" s="54">
        <v>8253</v>
      </c>
      <c r="C60" s="36" t="s">
        <v>481</v>
      </c>
      <c r="D60" s="54">
        <v>15</v>
      </c>
      <c r="E60" s="36"/>
      <c r="F60" s="36" t="s">
        <v>442</v>
      </c>
      <c r="G60" s="48">
        <v>219805</v>
      </c>
      <c r="H60" s="55">
        <v>0</v>
      </c>
    </row>
    <row r="61" spans="1:9" ht="13.2">
      <c r="A61" s="118">
        <v>42460</v>
      </c>
      <c r="B61" s="54">
        <v>8332</v>
      </c>
      <c r="C61" s="36" t="s">
        <v>482</v>
      </c>
      <c r="D61" s="54">
        <v>15</v>
      </c>
      <c r="E61" s="36"/>
      <c r="F61" s="36" t="s">
        <v>442</v>
      </c>
      <c r="G61" s="48">
        <v>261876</v>
      </c>
      <c r="H61" s="55">
        <v>0</v>
      </c>
    </row>
    <row r="62" spans="1:9" ht="13.2">
      <c r="A62" s="119" t="s">
        <v>446</v>
      </c>
      <c r="B62" s="54">
        <v>8255</v>
      </c>
      <c r="C62" s="36" t="s">
        <v>483</v>
      </c>
      <c r="D62" s="54">
        <v>15</v>
      </c>
      <c r="E62" s="36"/>
      <c r="F62" s="36" t="s">
        <v>442</v>
      </c>
      <c r="G62" s="48">
        <v>95900</v>
      </c>
      <c r="H62" s="128">
        <v>0</v>
      </c>
    </row>
    <row r="63" spans="1:9" ht="13.2">
      <c r="A63" s="119" t="s">
        <v>462</v>
      </c>
      <c r="B63" s="120"/>
      <c r="C63" s="120"/>
      <c r="D63" s="120"/>
      <c r="E63" s="120"/>
      <c r="F63" s="121"/>
      <c r="G63" s="127">
        <v>5257424</v>
      </c>
      <c r="H63" s="130">
        <v>0</v>
      </c>
      <c r="I63" s="125"/>
    </row>
    <row r="64" spans="1:9">
      <c r="B64" s="120"/>
      <c r="C64" s="120"/>
      <c r="D64" s="120"/>
      <c r="E64" s="120"/>
      <c r="F64" s="120"/>
      <c r="G64" s="121"/>
      <c r="H64" s="129">
        <v>5257424</v>
      </c>
    </row>
  </sheetData>
  <sortState ref="A49:H58">
    <sortCondition ref="D49:D58"/>
  </sortState>
  <mergeCells count="4">
    <mergeCell ref="B2:F2"/>
    <mergeCell ref="B3:F3"/>
    <mergeCell ref="B50:E50"/>
    <mergeCell ref="B52:E52"/>
  </mergeCells>
  <phoneticPr fontId="0" type="noConversion"/>
  <pageMargins left="0.15748031496062992" right="0.15748031496062992" top="1.1811023622047245" bottom="1.3779527559055118" header="0" footer="0"/>
  <pageSetup scale="90" orientation="portrait" r:id="rId1"/>
  <headerFooter alignWithMargins="0"/>
  <ignoredErrors>
    <ignoredError sqref="G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4:E20"/>
  <sheetViews>
    <sheetView workbookViewId="0">
      <selection activeCell="G17" sqref="G17"/>
    </sheetView>
  </sheetViews>
  <sheetFormatPr baseColWidth="10" defaultRowHeight="13.2"/>
  <cols>
    <col min="1" max="1" width="16.6640625" bestFit="1" customWidth="1"/>
    <col min="3" max="3" width="11.44140625" style="58"/>
    <col min="4" max="4" width="25.44140625" customWidth="1"/>
  </cols>
  <sheetData>
    <row r="4" spans="1:5" ht="13.8">
      <c r="A4" s="56"/>
      <c r="C4" s="59" t="s">
        <v>238</v>
      </c>
      <c r="D4" s="2" t="s">
        <v>2</v>
      </c>
      <c r="E4" s="57" t="s">
        <v>327</v>
      </c>
    </row>
    <row r="5" spans="1:5">
      <c r="A5" s="56"/>
      <c r="C5" s="59" t="s">
        <v>97</v>
      </c>
      <c r="D5" s="56" t="s">
        <v>98</v>
      </c>
      <c r="E5" s="57" t="s">
        <v>328</v>
      </c>
    </row>
    <row r="6" spans="1:5">
      <c r="A6" s="56"/>
      <c r="C6" s="59" t="s">
        <v>239</v>
      </c>
      <c r="D6" s="57" t="s">
        <v>247</v>
      </c>
      <c r="E6" s="57" t="s">
        <v>328</v>
      </c>
    </row>
    <row r="7" spans="1:5">
      <c r="A7" s="56"/>
      <c r="C7" s="59" t="s">
        <v>240</v>
      </c>
      <c r="D7" s="56" t="s">
        <v>188</v>
      </c>
      <c r="E7" s="57" t="s">
        <v>328</v>
      </c>
    </row>
    <row r="8" spans="1:5">
      <c r="A8" s="56"/>
      <c r="C8" s="59" t="s">
        <v>241</v>
      </c>
      <c r="D8" s="56" t="s">
        <v>102</v>
      </c>
      <c r="E8" s="57" t="s">
        <v>328</v>
      </c>
    </row>
    <row r="9" spans="1:5">
      <c r="A9" s="56"/>
      <c r="C9" s="59" t="s">
        <v>242</v>
      </c>
      <c r="D9" s="60" t="s">
        <v>248</v>
      </c>
      <c r="E9" s="57" t="s">
        <v>328</v>
      </c>
    </row>
    <row r="10" spans="1:5">
      <c r="A10" s="56"/>
      <c r="C10" s="59" t="s">
        <v>243</v>
      </c>
      <c r="D10" s="56" t="s">
        <v>50</v>
      </c>
      <c r="E10" s="57" t="s">
        <v>328</v>
      </c>
    </row>
    <row r="11" spans="1:5">
      <c r="A11" s="56"/>
      <c r="C11" s="59" t="s">
        <v>244</v>
      </c>
      <c r="D11" s="56" t="s">
        <v>14</v>
      </c>
      <c r="E11" s="57" t="s">
        <v>328</v>
      </c>
    </row>
    <row r="12" spans="1:5">
      <c r="A12" s="56"/>
      <c r="C12" s="59" t="s">
        <v>245</v>
      </c>
      <c r="D12" s="56" t="s">
        <v>6</v>
      </c>
      <c r="E12" s="57" t="s">
        <v>328</v>
      </c>
    </row>
    <row r="13" spans="1:5">
      <c r="A13" s="56"/>
      <c r="C13" s="59" t="s">
        <v>246</v>
      </c>
      <c r="D13" s="56" t="s">
        <v>15</v>
      </c>
      <c r="E13" s="57" t="s">
        <v>328</v>
      </c>
    </row>
    <row r="14" spans="1:5">
      <c r="A14" s="56"/>
      <c r="C14" s="59" t="s">
        <v>101</v>
      </c>
      <c r="D14" s="56" t="s">
        <v>17</v>
      </c>
      <c r="E14" s="57" t="s">
        <v>328</v>
      </c>
    </row>
    <row r="15" spans="1:5">
      <c r="A15" s="56"/>
      <c r="C15" s="59" t="s">
        <v>48</v>
      </c>
      <c r="D15" s="56" t="s">
        <v>8</v>
      </c>
      <c r="E15" s="57" t="s">
        <v>328</v>
      </c>
    </row>
    <row r="16" spans="1:5">
      <c r="A16" s="56"/>
      <c r="C16" s="59" t="s">
        <v>165</v>
      </c>
      <c r="D16" s="56" t="s">
        <v>24</v>
      </c>
      <c r="E16" s="57" t="s">
        <v>328</v>
      </c>
    </row>
    <row r="17" spans="1:5">
      <c r="A17" s="56"/>
      <c r="C17" s="59" t="s">
        <v>47</v>
      </c>
      <c r="D17" s="56" t="s">
        <v>25</v>
      </c>
      <c r="E17" s="57" t="s">
        <v>328</v>
      </c>
    </row>
    <row r="18" spans="1:5">
      <c r="C18" s="59" t="s">
        <v>11</v>
      </c>
      <c r="D18" s="56" t="s">
        <v>10</v>
      </c>
      <c r="E18" s="56" t="s">
        <v>10</v>
      </c>
    </row>
    <row r="19" spans="1:5">
      <c r="C19" s="59" t="s">
        <v>49</v>
      </c>
      <c r="D19" s="56" t="s">
        <v>9</v>
      </c>
      <c r="E19" s="57" t="s">
        <v>328</v>
      </c>
    </row>
    <row r="20" spans="1:5">
      <c r="C20" s="59" t="s">
        <v>249</v>
      </c>
      <c r="D20" s="61" t="s">
        <v>250</v>
      </c>
      <c r="E20" s="57" t="s">
        <v>328</v>
      </c>
    </row>
  </sheetData>
  <sortState ref="C5:D17">
    <sortCondition ref="C4"/>
  </sortState>
  <pageMargins left="0.7" right="0.7" top="0.75" bottom="0.75" header="0.3" footer="0.3"/>
  <ignoredErrors>
    <ignoredError sqref="C5:C6 C7:C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topLeftCell="A3" workbookViewId="0">
      <selection activeCell="G6" sqref="G6"/>
    </sheetView>
  </sheetViews>
  <sheetFormatPr baseColWidth="10" defaultRowHeight="13.2"/>
  <cols>
    <col min="3" max="3" width="16.5546875" customWidth="1"/>
    <col min="4" max="4" width="10.109375" customWidth="1"/>
    <col min="5" max="5" width="69.33203125" customWidth="1"/>
    <col min="7" max="7" width="15" customWidth="1"/>
    <col min="8" max="8" width="12.21875" customWidth="1"/>
  </cols>
  <sheetData>
    <row r="1" spans="2:9" ht="13.8">
      <c r="B1" s="5"/>
      <c r="C1" s="33"/>
      <c r="D1" s="5"/>
      <c r="E1" s="5"/>
      <c r="F1" s="5"/>
    </row>
    <row r="2" spans="2:9" ht="13.8">
      <c r="B2" s="142" t="str">
        <f>+Enero!C2</f>
        <v xml:space="preserve">INFORME DE GASTOS EN PUBLICIDAD Y DIFUSIÓN </v>
      </c>
      <c r="C2" s="142"/>
      <c r="D2" s="142"/>
      <c r="E2" s="142"/>
      <c r="F2" s="142"/>
    </row>
    <row r="3" spans="2:9" ht="13.8">
      <c r="B3" s="142" t="str">
        <f>+Enero!C3</f>
        <v>MINISTERIO DE BIENES NACIONALES (Ley 20.882 Art.19)</v>
      </c>
      <c r="C3" s="142"/>
      <c r="D3" s="142"/>
      <c r="E3" s="142"/>
      <c r="F3" s="142"/>
    </row>
    <row r="4" spans="2:9" ht="13.8">
      <c r="B4" s="6"/>
      <c r="C4" s="31"/>
      <c r="D4" s="1"/>
      <c r="E4" s="1"/>
      <c r="F4" s="1"/>
    </row>
    <row r="5" spans="2:9" ht="27.6" thickBot="1">
      <c r="B5" s="91" t="s">
        <v>1</v>
      </c>
      <c r="C5" s="92" t="s">
        <v>2</v>
      </c>
      <c r="D5" s="2"/>
      <c r="E5" s="92" t="s">
        <v>3</v>
      </c>
      <c r="F5" s="93" t="s">
        <v>4</v>
      </c>
      <c r="G5" s="94" t="s">
        <v>397</v>
      </c>
      <c r="H5" s="84" t="s">
        <v>398</v>
      </c>
      <c r="I5" s="3"/>
    </row>
    <row r="6" spans="2:9" ht="14.4" customHeight="1" thickBot="1">
      <c r="B6" s="35" t="s">
        <v>23</v>
      </c>
      <c r="C6" s="54" t="s">
        <v>488</v>
      </c>
      <c r="D6" s="131">
        <v>1</v>
      </c>
      <c r="E6" s="132" t="s">
        <v>492</v>
      </c>
      <c r="F6" s="133">
        <v>178500</v>
      </c>
      <c r="G6" s="85">
        <f>SUM(F6:F12)</f>
        <v>1085168</v>
      </c>
      <c r="H6" s="86">
        <f>+G6/F30</f>
        <v>0.34253510599110054</v>
      </c>
      <c r="I6" s="3"/>
    </row>
    <row r="7" spans="2:9" ht="14.4" thickBot="1">
      <c r="B7" s="35" t="s">
        <v>23</v>
      </c>
      <c r="C7" s="54" t="s">
        <v>489</v>
      </c>
      <c r="D7" s="131">
        <v>7</v>
      </c>
      <c r="E7" s="134" t="s">
        <v>493</v>
      </c>
      <c r="F7" s="135">
        <v>374898</v>
      </c>
      <c r="G7" s="3"/>
      <c r="H7" s="3"/>
      <c r="I7" s="3"/>
    </row>
    <row r="8" spans="2:9" ht="14.4" thickBot="1">
      <c r="B8" s="35" t="s">
        <v>23</v>
      </c>
      <c r="C8" s="54" t="s">
        <v>489</v>
      </c>
      <c r="D8" s="131">
        <v>7</v>
      </c>
      <c r="E8" s="134" t="s">
        <v>494</v>
      </c>
      <c r="F8" s="135">
        <v>132328</v>
      </c>
      <c r="G8" s="3"/>
      <c r="H8" s="3"/>
      <c r="I8" s="3"/>
    </row>
    <row r="9" spans="2:9" ht="14.4" thickBot="1">
      <c r="B9" s="35" t="s">
        <v>23</v>
      </c>
      <c r="C9" s="54" t="s">
        <v>490</v>
      </c>
      <c r="D9" s="131">
        <v>8</v>
      </c>
      <c r="E9" s="134" t="s">
        <v>495</v>
      </c>
      <c r="F9" s="135">
        <v>10651</v>
      </c>
    </row>
    <row r="10" spans="2:9" ht="14.4" thickBot="1">
      <c r="B10" s="35" t="s">
        <v>23</v>
      </c>
      <c r="C10" s="54" t="s">
        <v>391</v>
      </c>
      <c r="D10" s="131">
        <v>9</v>
      </c>
      <c r="E10" s="134" t="s">
        <v>496</v>
      </c>
      <c r="F10" s="135">
        <v>268857</v>
      </c>
    </row>
    <row r="11" spans="2:9" ht="14.4" thickBot="1">
      <c r="B11" s="35" t="s">
        <v>23</v>
      </c>
      <c r="C11" s="54" t="s">
        <v>484</v>
      </c>
      <c r="D11" s="131">
        <v>14</v>
      </c>
      <c r="E11" s="134" t="s">
        <v>497</v>
      </c>
      <c r="F11" s="135">
        <v>53800</v>
      </c>
    </row>
    <row r="12" spans="2:9" ht="14.4" thickBot="1">
      <c r="B12" s="35" t="s">
        <v>23</v>
      </c>
      <c r="C12" s="54" t="s">
        <v>491</v>
      </c>
      <c r="D12" s="131">
        <v>15</v>
      </c>
      <c r="E12" s="134" t="s">
        <v>498</v>
      </c>
      <c r="F12" s="135">
        <v>66134</v>
      </c>
    </row>
    <row r="13" spans="2:9" ht="14.4" thickBot="1">
      <c r="B13" s="35" t="s">
        <v>23</v>
      </c>
      <c r="C13" s="54" t="s">
        <v>389</v>
      </c>
      <c r="D13" s="131">
        <v>16</v>
      </c>
      <c r="E13" s="134" t="s">
        <v>499</v>
      </c>
      <c r="F13" s="135">
        <v>193298</v>
      </c>
    </row>
    <row r="14" spans="2:9" ht="14.4" thickBot="1">
      <c r="B14" s="35" t="s">
        <v>23</v>
      </c>
      <c r="C14" s="54" t="s">
        <v>389</v>
      </c>
      <c r="D14" s="131">
        <v>16</v>
      </c>
      <c r="E14" s="134" t="s">
        <v>499</v>
      </c>
      <c r="F14" s="135">
        <v>110456</v>
      </c>
    </row>
    <row r="15" spans="2:9" ht="14.4" thickBot="1">
      <c r="B15" s="35" t="s">
        <v>23</v>
      </c>
      <c r="C15" s="54" t="s">
        <v>389</v>
      </c>
      <c r="D15" s="131">
        <v>16</v>
      </c>
      <c r="E15" s="134" t="s">
        <v>499</v>
      </c>
      <c r="F15" s="135">
        <v>544389</v>
      </c>
    </row>
    <row r="16" spans="2:9" ht="14.4" thickBot="1">
      <c r="B16" s="35" t="s">
        <v>23</v>
      </c>
      <c r="C16" s="54" t="s">
        <v>389</v>
      </c>
      <c r="D16" s="131">
        <v>16</v>
      </c>
      <c r="E16" s="134" t="s">
        <v>499</v>
      </c>
      <c r="F16" s="135">
        <v>836308</v>
      </c>
    </row>
    <row r="17" spans="2:7" ht="14.4" thickBot="1">
      <c r="B17" s="35" t="s">
        <v>23</v>
      </c>
      <c r="C17" s="54" t="s">
        <v>389</v>
      </c>
      <c r="D17" s="131">
        <v>16</v>
      </c>
      <c r="E17" s="134" t="s">
        <v>499</v>
      </c>
      <c r="F17" s="135">
        <v>398430</v>
      </c>
      <c r="G17" s="49"/>
    </row>
    <row r="18" spans="2:7" ht="13.8">
      <c r="B18" s="35"/>
      <c r="C18" s="80"/>
      <c r="D18" s="54"/>
      <c r="E18" s="50"/>
      <c r="F18" s="81"/>
    </row>
    <row r="19" spans="2:7" ht="13.8">
      <c r="B19" s="35"/>
      <c r="C19" s="54"/>
      <c r="D19" s="54"/>
      <c r="E19" s="50"/>
      <c r="F19" s="81"/>
    </row>
    <row r="20" spans="2:7" ht="13.8">
      <c r="B20" s="35"/>
      <c r="C20" s="54"/>
      <c r="D20" s="54"/>
      <c r="E20" s="50"/>
      <c r="F20" s="81"/>
    </row>
    <row r="21" spans="2:7" ht="13.8">
      <c r="B21" s="35"/>
      <c r="C21" s="54"/>
      <c r="D21" s="54"/>
      <c r="E21" s="50"/>
      <c r="F21" s="81"/>
    </row>
    <row r="22" spans="2:7" ht="13.8">
      <c r="B22" s="35"/>
      <c r="C22" s="54"/>
      <c r="D22" s="54"/>
      <c r="E22" s="50"/>
      <c r="F22" s="81"/>
    </row>
    <row r="23" spans="2:7" ht="13.8">
      <c r="B23" s="35"/>
      <c r="C23" s="54"/>
      <c r="D23" s="54"/>
      <c r="E23" s="50"/>
      <c r="F23" s="81"/>
    </row>
    <row r="24" spans="2:7" ht="13.8">
      <c r="B24" s="35"/>
      <c r="C24" s="54"/>
      <c r="D24" s="54"/>
      <c r="E24" s="50"/>
      <c r="F24" s="81"/>
    </row>
    <row r="25" spans="2:7" ht="13.8">
      <c r="B25" s="35"/>
      <c r="C25" s="54"/>
      <c r="D25" s="54"/>
      <c r="E25" s="50"/>
      <c r="F25" s="81"/>
    </row>
    <row r="26" spans="2:7" ht="13.8">
      <c r="B26" s="35"/>
      <c r="C26" s="54"/>
      <c r="D26" s="54"/>
      <c r="E26" s="50"/>
      <c r="F26" s="81"/>
    </row>
    <row r="27" spans="2:7" ht="13.8">
      <c r="B27" s="35"/>
      <c r="C27" s="54"/>
      <c r="D27" s="54"/>
      <c r="E27" s="50"/>
      <c r="F27" s="81"/>
    </row>
    <row r="28" spans="2:7" ht="13.8">
      <c r="B28" s="35"/>
      <c r="C28" s="54"/>
      <c r="D28" s="73"/>
      <c r="E28" s="50"/>
      <c r="F28" s="81"/>
    </row>
    <row r="29" spans="2:7" ht="14.4" thickBot="1">
      <c r="B29" s="10"/>
      <c r="C29" s="11"/>
      <c r="D29" s="54"/>
      <c r="E29" s="36"/>
      <c r="F29" s="48"/>
    </row>
    <row r="30" spans="2:7" ht="15" thickBot="1">
      <c r="B30" s="17"/>
      <c r="C30" s="17"/>
      <c r="D30" s="5"/>
      <c r="E30" s="19" t="s">
        <v>402</v>
      </c>
      <c r="F30" s="20">
        <f>SUM(F6:F29)</f>
        <v>3168049</v>
      </c>
    </row>
    <row r="31" spans="2:7" ht="14.4">
      <c r="B31" s="22"/>
      <c r="C31" s="22"/>
      <c r="D31" s="5"/>
      <c r="E31" s="24"/>
      <c r="F31" s="25"/>
    </row>
    <row r="32" spans="2:7" ht="14.4">
      <c r="B32" s="1"/>
      <c r="C32" s="31"/>
      <c r="D32" s="5"/>
      <c r="E32" s="32" t="s">
        <v>403</v>
      </c>
      <c r="F32" s="26">
        <f>+Marzo!F46+Abril!F30</f>
        <v>16729214</v>
      </c>
    </row>
    <row r="33" spans="1:6" ht="14.4">
      <c r="B33" s="24"/>
      <c r="C33" s="23"/>
      <c r="D33" s="5"/>
      <c r="E33" s="1"/>
      <c r="F33" s="1"/>
    </row>
    <row r="34" spans="1:6">
      <c r="A34" s="95" t="s">
        <v>404</v>
      </c>
    </row>
  </sheetData>
  <sortState ref="A46:H70">
    <sortCondition ref="D46:D70"/>
  </sortState>
  <mergeCells count="2">
    <mergeCell ref="B2:F2"/>
    <mergeCell ref="B3:F3"/>
  </mergeCells>
  <pageMargins left="0.7" right="0.7" top="0.75" bottom="0.75" header="0.3" footer="0.3"/>
  <pageSetup paperSize="122" orientation="portrait" r:id="rId1"/>
  <ignoredErrors>
    <ignoredError sqref="G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2:H30"/>
  <sheetViews>
    <sheetView workbookViewId="0">
      <selection activeCell="G8" sqref="G8:G23"/>
    </sheetView>
  </sheetViews>
  <sheetFormatPr baseColWidth="10" defaultRowHeight="13.2"/>
  <cols>
    <col min="3" max="3" width="13.21875" customWidth="1"/>
    <col min="4" max="4" width="10.44140625" customWidth="1"/>
    <col min="5" max="5" width="69" customWidth="1"/>
  </cols>
  <sheetData>
    <row r="2" spans="2:8" ht="13.8">
      <c r="B2" s="142" t="str">
        <f>+Enero!C2</f>
        <v xml:space="preserve">INFORME DE GASTOS EN PUBLICIDAD Y DIFUSIÓN </v>
      </c>
      <c r="C2" s="142"/>
      <c r="D2" s="142"/>
      <c r="E2" s="142"/>
      <c r="F2" s="142"/>
    </row>
    <row r="3" spans="2:8" ht="13.8">
      <c r="B3" s="142" t="str">
        <f>+Enero!C3</f>
        <v>MINISTERIO DE BIENES NACIONALES (Ley 20.882 Art.19)</v>
      </c>
      <c r="C3" s="142"/>
      <c r="D3" s="142"/>
      <c r="E3" s="142"/>
      <c r="F3" s="142"/>
    </row>
    <row r="4" spans="2:8" ht="13.8">
      <c r="B4" s="6"/>
      <c r="C4" s="31"/>
      <c r="D4" s="1"/>
      <c r="E4" s="1"/>
      <c r="F4" s="1"/>
    </row>
    <row r="5" spans="2:8" ht="27.6" thickBot="1">
      <c r="B5" s="91" t="s">
        <v>1</v>
      </c>
      <c r="C5" s="92" t="s">
        <v>2</v>
      </c>
      <c r="D5" s="2"/>
      <c r="E5" s="92" t="s">
        <v>3</v>
      </c>
      <c r="F5" s="93" t="s">
        <v>4</v>
      </c>
      <c r="G5" s="94" t="s">
        <v>397</v>
      </c>
      <c r="H5" s="84" t="s">
        <v>398</v>
      </c>
    </row>
    <row r="6" spans="2:8" ht="14.4" thickBot="1">
      <c r="B6" s="35" t="s">
        <v>51</v>
      </c>
      <c r="C6" s="54" t="s">
        <v>405</v>
      </c>
      <c r="D6" s="54"/>
      <c r="E6" s="132" t="s">
        <v>501</v>
      </c>
      <c r="F6" s="136">
        <v>553493</v>
      </c>
      <c r="G6" s="85">
        <f>SUM(F6:F19)</f>
        <v>8608665</v>
      </c>
      <c r="H6" s="86">
        <f>+G6/F28</f>
        <v>0.95036619059662775</v>
      </c>
    </row>
    <row r="7" spans="2:8" ht="14.4" customHeight="1" thickBot="1">
      <c r="B7" s="35" t="s">
        <v>51</v>
      </c>
      <c r="C7" s="54" t="s">
        <v>406</v>
      </c>
      <c r="D7" s="54"/>
      <c r="E7" s="132" t="s">
        <v>502</v>
      </c>
      <c r="F7" s="133">
        <v>14994</v>
      </c>
      <c r="G7" s="138"/>
      <c r="H7" s="139"/>
    </row>
    <row r="8" spans="2:8" ht="14.4" thickBot="1">
      <c r="B8" s="35" t="s">
        <v>51</v>
      </c>
      <c r="C8" s="54" t="s">
        <v>406</v>
      </c>
      <c r="D8" s="54"/>
      <c r="E8" s="132" t="s">
        <v>502</v>
      </c>
      <c r="F8" s="133">
        <v>9996</v>
      </c>
      <c r="G8" s="159"/>
      <c r="H8" s="3"/>
    </row>
    <row r="9" spans="2:8" ht="14.4" thickBot="1">
      <c r="B9" s="35" t="s">
        <v>51</v>
      </c>
      <c r="C9" s="54" t="s">
        <v>490</v>
      </c>
      <c r="D9" s="54"/>
      <c r="E9" s="132" t="s">
        <v>503</v>
      </c>
      <c r="F9" s="133">
        <v>5343100</v>
      </c>
      <c r="H9" s="3"/>
    </row>
    <row r="10" spans="2:8" ht="14.4" thickBot="1">
      <c r="B10" s="35" t="s">
        <v>51</v>
      </c>
      <c r="C10" s="54" t="s">
        <v>490</v>
      </c>
      <c r="D10" s="54"/>
      <c r="E10" s="132" t="s">
        <v>504</v>
      </c>
      <c r="F10" s="133">
        <v>21301</v>
      </c>
    </row>
    <row r="11" spans="2:8" ht="14.4" thickBot="1">
      <c r="B11" s="35" t="s">
        <v>51</v>
      </c>
      <c r="C11" s="54" t="s">
        <v>490</v>
      </c>
      <c r="D11" s="54"/>
      <c r="E11" s="132" t="s">
        <v>504</v>
      </c>
      <c r="F11" s="133">
        <v>53253</v>
      </c>
      <c r="G11" s="49"/>
    </row>
    <row r="12" spans="2:8" ht="14.4" thickBot="1">
      <c r="B12" s="35" t="s">
        <v>51</v>
      </c>
      <c r="C12" s="54" t="s">
        <v>391</v>
      </c>
      <c r="D12" s="54"/>
      <c r="E12" s="132" t="s">
        <v>505</v>
      </c>
      <c r="F12" s="133">
        <v>1318404</v>
      </c>
    </row>
    <row r="13" spans="2:8" ht="14.4" thickBot="1">
      <c r="B13" s="35" t="s">
        <v>51</v>
      </c>
      <c r="C13" s="54" t="s">
        <v>391</v>
      </c>
      <c r="D13" s="54"/>
      <c r="E13" s="132" t="s">
        <v>506</v>
      </c>
      <c r="F13" s="133">
        <v>133333</v>
      </c>
      <c r="G13" s="49"/>
    </row>
    <row r="14" spans="2:8" ht="14.4" thickBot="1">
      <c r="B14" s="35" t="s">
        <v>51</v>
      </c>
      <c r="C14" s="54" t="s">
        <v>390</v>
      </c>
      <c r="D14" s="54"/>
      <c r="E14" s="132" t="s">
        <v>507</v>
      </c>
      <c r="F14" s="133">
        <v>74346</v>
      </c>
    </row>
    <row r="15" spans="2:8" ht="14.4" thickBot="1">
      <c r="B15" s="35" t="s">
        <v>51</v>
      </c>
      <c r="C15" s="54" t="s">
        <v>390</v>
      </c>
      <c r="D15" s="54"/>
      <c r="E15" s="132" t="s">
        <v>509</v>
      </c>
      <c r="F15" s="133">
        <v>360430</v>
      </c>
    </row>
    <row r="16" spans="2:8" ht="14.4" thickBot="1">
      <c r="B16" s="35" t="s">
        <v>51</v>
      </c>
      <c r="C16" s="54" t="s">
        <v>390</v>
      </c>
      <c r="D16" s="54"/>
      <c r="E16" s="132" t="s">
        <v>508</v>
      </c>
      <c r="F16" s="133">
        <v>21242</v>
      </c>
    </row>
    <row r="17" spans="2:8" ht="14.4" thickBot="1">
      <c r="B17" s="35" t="s">
        <v>51</v>
      </c>
      <c r="C17" s="54" t="s">
        <v>390</v>
      </c>
      <c r="D17" s="54"/>
      <c r="E17" s="132" t="s">
        <v>510</v>
      </c>
      <c r="F17" s="133">
        <v>14280</v>
      </c>
      <c r="G17" s="49"/>
    </row>
    <row r="18" spans="2:8" ht="15" thickBot="1">
      <c r="B18" s="35" t="s">
        <v>51</v>
      </c>
      <c r="C18" s="80" t="s">
        <v>500</v>
      </c>
      <c r="D18" s="54"/>
      <c r="E18" s="132" t="s">
        <v>511</v>
      </c>
      <c r="F18" s="137">
        <v>119000</v>
      </c>
    </row>
    <row r="19" spans="2:8" ht="15" thickBot="1">
      <c r="B19" s="35" t="s">
        <v>51</v>
      </c>
      <c r="C19" s="80" t="s">
        <v>484</v>
      </c>
      <c r="D19" s="54"/>
      <c r="E19" s="132" t="s">
        <v>512</v>
      </c>
      <c r="F19" s="137">
        <v>571493</v>
      </c>
      <c r="G19" s="49"/>
    </row>
    <row r="20" spans="2:8" ht="15" thickBot="1">
      <c r="B20" s="35" t="s">
        <v>51</v>
      </c>
      <c r="C20" s="80" t="s">
        <v>389</v>
      </c>
      <c r="D20" s="54"/>
      <c r="E20" s="132" t="s">
        <v>513</v>
      </c>
      <c r="F20" s="137">
        <v>220795</v>
      </c>
    </row>
    <row r="21" spans="2:8" ht="15" thickBot="1">
      <c r="B21" s="35" t="s">
        <v>51</v>
      </c>
      <c r="C21" s="80" t="s">
        <v>389</v>
      </c>
      <c r="D21" s="54"/>
      <c r="E21" s="132" t="s">
        <v>514</v>
      </c>
      <c r="F21" s="137">
        <v>228801</v>
      </c>
      <c r="G21" s="49"/>
    </row>
    <row r="22" spans="2:8" ht="13.8">
      <c r="B22" s="35"/>
      <c r="C22" s="80"/>
      <c r="D22" s="54"/>
      <c r="E22" s="50"/>
      <c r="F22" s="136"/>
    </row>
    <row r="23" spans="2:8" ht="13.8">
      <c r="B23" s="35"/>
      <c r="C23" s="80"/>
      <c r="D23" s="54"/>
      <c r="E23" s="50"/>
      <c r="F23" s="136"/>
      <c r="G23" s="3"/>
      <c r="H23" s="3"/>
    </row>
    <row r="24" spans="2:8" ht="13.8">
      <c r="B24" s="35"/>
      <c r="C24" s="80"/>
      <c r="D24" s="54"/>
      <c r="E24" s="50"/>
      <c r="F24" s="136"/>
    </row>
    <row r="25" spans="2:8" ht="13.8">
      <c r="B25" s="35"/>
      <c r="C25" s="54"/>
      <c r="D25" s="54"/>
      <c r="E25" s="50"/>
      <c r="F25" s="136"/>
    </row>
    <row r="26" spans="2:8" ht="13.8">
      <c r="B26" s="35"/>
      <c r="C26" s="54"/>
      <c r="D26" s="73"/>
      <c r="E26" s="50"/>
      <c r="F26" s="81"/>
    </row>
    <row r="27" spans="2:8" ht="14.4" thickBot="1">
      <c r="B27" s="10"/>
      <c r="C27" s="11"/>
      <c r="D27" s="54"/>
      <c r="E27" s="36"/>
      <c r="F27" s="48"/>
    </row>
    <row r="28" spans="2:8" ht="15" thickBot="1">
      <c r="B28" s="17"/>
      <c r="C28" s="17"/>
      <c r="D28" s="5"/>
      <c r="E28" s="19" t="s">
        <v>407</v>
      </c>
      <c r="F28" s="20">
        <f>SUM(F6:F27)</f>
        <v>9058261</v>
      </c>
    </row>
    <row r="29" spans="2:8" ht="14.4">
      <c r="B29" s="22"/>
      <c r="C29" s="22"/>
      <c r="D29" s="5"/>
      <c r="E29" s="24"/>
      <c r="F29" s="25"/>
    </row>
    <row r="30" spans="2:8" ht="14.4">
      <c r="B30" s="1"/>
      <c r="C30" s="31"/>
      <c r="D30" s="5"/>
      <c r="E30" s="32" t="s">
        <v>408</v>
      </c>
      <c r="F30" s="26">
        <f>+Abril!F32+Mayo!F28</f>
        <v>25787475</v>
      </c>
    </row>
  </sheetData>
  <sortState ref="A39:H56">
    <sortCondition ref="D39:D56"/>
  </sortState>
  <mergeCells count="2">
    <mergeCell ref="B2:F2"/>
    <mergeCell ref="B3:F3"/>
  </mergeCells>
  <pageMargins left="0.7" right="0.7" top="0.75" bottom="0.75" header="0.3" footer="0.3"/>
  <pageSetup paperSize="122" orientation="portrait" r:id="rId1"/>
  <ignoredErrors>
    <ignoredError sqref="G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H35"/>
  <sheetViews>
    <sheetView workbookViewId="0">
      <selection activeCell="F10" sqref="F10:F11"/>
    </sheetView>
  </sheetViews>
  <sheetFormatPr baseColWidth="10" defaultRowHeight="13.2"/>
  <cols>
    <col min="3" max="3" width="14.33203125" customWidth="1"/>
    <col min="4" max="4" width="11.21875" customWidth="1"/>
    <col min="5" max="5" width="69" customWidth="1"/>
    <col min="7" max="7" width="13.33203125" customWidth="1"/>
    <col min="8" max="8" width="9.21875" customWidth="1"/>
    <col min="9" max="9" width="12.6640625" customWidth="1"/>
  </cols>
  <sheetData>
    <row r="2" spans="2:8" ht="13.8">
      <c r="B2" s="142" t="str">
        <f>+Enero!C2</f>
        <v xml:space="preserve">INFORME DE GASTOS EN PUBLICIDAD Y DIFUSIÓN </v>
      </c>
      <c r="C2" s="142"/>
      <c r="D2" s="142"/>
      <c r="E2" s="142"/>
      <c r="F2" s="142"/>
      <c r="G2" s="140"/>
    </row>
    <row r="3" spans="2:8" ht="13.8">
      <c r="B3" s="142" t="str">
        <f>+Enero!C3</f>
        <v>MINISTERIO DE BIENES NACIONALES (Ley 20.882 Art.19)</v>
      </c>
      <c r="C3" s="142"/>
      <c r="D3" s="142"/>
      <c r="E3" s="142"/>
      <c r="F3" s="142"/>
      <c r="G3" s="140"/>
    </row>
    <row r="4" spans="2:8" ht="13.8">
      <c r="B4" s="6"/>
      <c r="C4" s="31"/>
      <c r="D4" s="1"/>
      <c r="E4" s="1"/>
      <c r="F4" s="1"/>
      <c r="G4" s="1"/>
    </row>
    <row r="5" spans="2:8" ht="27">
      <c r="B5" s="91" t="s">
        <v>1</v>
      </c>
      <c r="C5" s="92" t="s">
        <v>2</v>
      </c>
      <c r="D5" s="2"/>
      <c r="E5" s="92" t="s">
        <v>3</v>
      </c>
      <c r="F5" s="93" t="s">
        <v>4</v>
      </c>
      <c r="G5" s="94" t="s">
        <v>397</v>
      </c>
      <c r="H5" s="84" t="s">
        <v>398</v>
      </c>
    </row>
    <row r="6" spans="2:8" ht="13.8">
      <c r="B6" s="35" t="s">
        <v>53</v>
      </c>
      <c r="C6" s="80" t="s">
        <v>405</v>
      </c>
      <c r="D6" s="54"/>
      <c r="E6" s="50" t="s">
        <v>515</v>
      </c>
      <c r="F6" s="48">
        <v>152939</v>
      </c>
      <c r="G6" s="85">
        <f>SUM(F6:F13)</f>
        <v>1784312</v>
      </c>
      <c r="H6" s="86">
        <f>+G6/F31</f>
        <v>0.54898715120874508</v>
      </c>
    </row>
    <row r="7" spans="2:8" ht="13.8">
      <c r="B7" s="35" t="s">
        <v>53</v>
      </c>
      <c r="C7" s="80" t="s">
        <v>406</v>
      </c>
      <c r="D7" s="54"/>
      <c r="E7" s="50" t="s">
        <v>516</v>
      </c>
      <c r="F7" s="48">
        <v>19992</v>
      </c>
      <c r="G7" s="3"/>
      <c r="H7" s="3"/>
    </row>
    <row r="8" spans="2:8" ht="13.8">
      <c r="B8" s="35" t="s">
        <v>53</v>
      </c>
      <c r="C8" s="80" t="s">
        <v>489</v>
      </c>
      <c r="D8" s="54"/>
      <c r="E8" s="50" t="s">
        <v>517</v>
      </c>
      <c r="F8" s="48">
        <v>150000</v>
      </c>
      <c r="G8" s="3"/>
      <c r="H8" s="3"/>
    </row>
    <row r="9" spans="2:8" ht="13.8">
      <c r="B9" s="35" t="s">
        <v>53</v>
      </c>
      <c r="C9" s="80" t="s">
        <v>489</v>
      </c>
      <c r="D9" s="54"/>
      <c r="E9" s="50" t="s">
        <v>518</v>
      </c>
      <c r="F9" s="48">
        <v>93867</v>
      </c>
      <c r="G9" s="49">
        <f>SUM(F8:F9)</f>
        <v>243867</v>
      </c>
    </row>
    <row r="10" spans="2:8" ht="13.8">
      <c r="B10" s="35" t="s">
        <v>53</v>
      </c>
      <c r="C10" s="80" t="s">
        <v>448</v>
      </c>
      <c r="D10" s="54"/>
      <c r="E10" s="50" t="s">
        <v>519</v>
      </c>
      <c r="F10" s="48">
        <v>362117</v>
      </c>
    </row>
    <row r="11" spans="2:8" ht="13.8">
      <c r="B11" s="35" t="s">
        <v>53</v>
      </c>
      <c r="C11" s="80" t="s">
        <v>448</v>
      </c>
      <c r="D11" s="54"/>
      <c r="E11" s="50" t="s">
        <v>519</v>
      </c>
      <c r="F11" s="48">
        <v>223661</v>
      </c>
    </row>
    <row r="12" spans="2:8" ht="13.8">
      <c r="B12" s="35" t="s">
        <v>53</v>
      </c>
      <c r="C12" s="80" t="s">
        <v>390</v>
      </c>
      <c r="D12" s="54"/>
      <c r="E12" s="50" t="s">
        <v>520</v>
      </c>
      <c r="F12" s="48">
        <v>496209</v>
      </c>
    </row>
    <row r="13" spans="2:8" ht="13.8">
      <c r="B13" s="35" t="s">
        <v>53</v>
      </c>
      <c r="C13" s="80" t="s">
        <v>392</v>
      </c>
      <c r="D13" s="54"/>
      <c r="E13" s="50" t="s">
        <v>521</v>
      </c>
      <c r="F13" s="48">
        <v>285527</v>
      </c>
    </row>
    <row r="14" spans="2:8" ht="13.8">
      <c r="B14" s="35" t="s">
        <v>53</v>
      </c>
      <c r="C14" s="80" t="s">
        <v>389</v>
      </c>
      <c r="D14" s="54"/>
      <c r="E14" s="50" t="s">
        <v>522</v>
      </c>
      <c r="F14" s="48">
        <v>461547</v>
      </c>
    </row>
    <row r="15" spans="2:8" ht="13.8">
      <c r="B15" s="35" t="s">
        <v>53</v>
      </c>
      <c r="C15" s="80" t="s">
        <v>389</v>
      </c>
      <c r="D15" s="54"/>
      <c r="E15" s="50" t="s">
        <v>523</v>
      </c>
      <c r="F15" s="48">
        <v>353430</v>
      </c>
    </row>
    <row r="16" spans="2:8" ht="13.8">
      <c r="B16" s="35" t="s">
        <v>53</v>
      </c>
      <c r="C16" s="80" t="s">
        <v>389</v>
      </c>
      <c r="D16" s="54"/>
      <c r="E16" s="50" t="s">
        <v>524</v>
      </c>
      <c r="F16" s="48">
        <v>102566</v>
      </c>
    </row>
    <row r="17" spans="2:8" ht="13.8">
      <c r="B17" s="35" t="s">
        <v>53</v>
      </c>
      <c r="C17" s="80" t="s">
        <v>389</v>
      </c>
      <c r="D17" s="54"/>
      <c r="E17" s="50" t="s">
        <v>524</v>
      </c>
      <c r="F17" s="48">
        <v>449713</v>
      </c>
    </row>
    <row r="18" spans="2:8" ht="13.8">
      <c r="B18" s="35" t="s">
        <v>53</v>
      </c>
      <c r="C18" s="80" t="s">
        <v>389</v>
      </c>
      <c r="D18" s="54"/>
      <c r="E18" s="50" t="s">
        <v>524</v>
      </c>
      <c r="F18" s="48">
        <v>98621</v>
      </c>
      <c r="G18" s="49">
        <f>SUM(F14:F18)</f>
        <v>1465877</v>
      </c>
    </row>
    <row r="19" spans="2:8" ht="13.8">
      <c r="B19" s="35"/>
      <c r="C19" s="80"/>
      <c r="D19" s="54"/>
      <c r="E19" s="50"/>
      <c r="F19" s="48"/>
      <c r="G19" s="156"/>
    </row>
    <row r="20" spans="2:8" ht="13.8">
      <c r="B20" s="35"/>
      <c r="C20" s="80"/>
      <c r="D20" s="54"/>
      <c r="E20" s="50"/>
      <c r="F20" s="48"/>
      <c r="G20" s="156"/>
    </row>
    <row r="21" spans="2:8" ht="13.8">
      <c r="B21" s="35"/>
      <c r="C21" s="80"/>
      <c r="D21" s="54"/>
      <c r="E21" s="50"/>
      <c r="F21" s="48"/>
      <c r="G21" s="156"/>
    </row>
    <row r="22" spans="2:8" ht="13.8">
      <c r="B22" s="35"/>
      <c r="C22" s="80"/>
      <c r="D22" s="54"/>
      <c r="E22" s="50"/>
      <c r="F22" s="48"/>
      <c r="G22" s="156"/>
      <c r="H22" s="49"/>
    </row>
    <row r="23" spans="2:8" ht="13.8">
      <c r="B23" s="35"/>
      <c r="C23" s="80"/>
      <c r="D23" s="54"/>
      <c r="E23" s="50"/>
      <c r="F23" s="48"/>
      <c r="G23" s="156"/>
    </row>
    <row r="24" spans="2:8" ht="13.8">
      <c r="B24" s="35"/>
      <c r="C24" s="80"/>
      <c r="D24" s="54"/>
      <c r="E24" s="50"/>
      <c r="F24" s="48"/>
      <c r="G24" s="156"/>
    </row>
    <row r="25" spans="2:8" ht="13.8">
      <c r="B25" s="35"/>
      <c r="C25" s="80"/>
      <c r="D25" s="54"/>
      <c r="E25" s="50"/>
      <c r="F25" s="48"/>
      <c r="G25" s="156"/>
    </row>
    <row r="26" spans="2:8" ht="13.8">
      <c r="B26" s="35"/>
      <c r="C26" s="80"/>
      <c r="D26" s="54"/>
      <c r="E26" s="50"/>
      <c r="F26" s="48"/>
      <c r="G26" s="156"/>
    </row>
    <row r="27" spans="2:8" ht="13.8">
      <c r="B27" s="35"/>
      <c r="C27" s="80"/>
      <c r="D27" s="54"/>
      <c r="E27" s="50"/>
      <c r="F27" s="48"/>
      <c r="G27" s="156"/>
    </row>
    <row r="28" spans="2:8" ht="13.8">
      <c r="B28" s="35"/>
      <c r="C28" s="80"/>
      <c r="D28" s="54"/>
      <c r="E28" s="50"/>
      <c r="F28" s="48"/>
      <c r="G28" s="156"/>
    </row>
    <row r="29" spans="2:8" ht="13.8">
      <c r="B29" s="35"/>
      <c r="C29" s="80"/>
      <c r="D29" s="54"/>
      <c r="E29" s="36"/>
      <c r="F29" s="48"/>
      <c r="G29" s="156"/>
    </row>
    <row r="30" spans="2:8" ht="14.4" thickBot="1">
      <c r="B30" s="10"/>
      <c r="C30" s="96"/>
      <c r="D30" s="54"/>
      <c r="E30" s="36"/>
      <c r="F30" s="48"/>
      <c r="G30" s="156"/>
    </row>
    <row r="31" spans="2:8" ht="15" thickBot="1">
      <c r="B31" s="22"/>
      <c r="C31" s="22"/>
      <c r="D31" s="5"/>
      <c r="E31" s="19" t="s">
        <v>409</v>
      </c>
      <c r="F31" s="20">
        <f>SUM(F6:F29)</f>
        <v>3250189</v>
      </c>
      <c r="G31" s="157"/>
    </row>
    <row r="32" spans="2:8" ht="14.4">
      <c r="B32" s="22"/>
      <c r="C32" s="22"/>
      <c r="D32" s="5"/>
      <c r="E32" s="24"/>
      <c r="F32" s="25"/>
      <c r="G32" s="25"/>
    </row>
    <row r="33" spans="1:7" ht="14.4">
      <c r="B33" s="1"/>
      <c r="C33" s="31"/>
      <c r="D33" s="5"/>
      <c r="E33" s="32" t="s">
        <v>410</v>
      </c>
      <c r="F33" s="26">
        <f>+Mayo!F30+Junio!F31</f>
        <v>29037664</v>
      </c>
      <c r="G33" s="158"/>
    </row>
    <row r="35" spans="1:7">
      <c r="A35" s="95" t="s">
        <v>404</v>
      </c>
      <c r="B35" s="95"/>
    </row>
  </sheetData>
  <mergeCells count="2">
    <mergeCell ref="B2:F2"/>
    <mergeCell ref="B3:F3"/>
  </mergeCells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G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8</vt:i4>
      </vt:variant>
    </vt:vector>
  </HeadingPairs>
  <TitlesOfParts>
    <vt:vector size="27" baseType="lpstr">
      <vt:lpstr>INFORME</vt:lpstr>
      <vt:lpstr>RESUMEN</vt:lpstr>
      <vt:lpstr>Enero</vt:lpstr>
      <vt:lpstr>Febrero</vt:lpstr>
      <vt:lpstr>Marzo</vt:lpstr>
      <vt:lpstr>Factores</vt:lpstr>
      <vt:lpstr>Abril</vt:lpstr>
      <vt:lpstr>Mayo</vt:lpstr>
      <vt:lpstr>Junio</vt:lpstr>
      <vt:lpstr>Base Datos</vt:lpstr>
      <vt:lpstr>Julio</vt:lpstr>
      <vt:lpstr>Agosto</vt:lpstr>
      <vt:lpstr>Septiembre</vt:lpstr>
      <vt:lpstr>Octubre</vt:lpstr>
      <vt:lpstr>Noviembre</vt:lpstr>
      <vt:lpstr>Diciembre</vt:lpstr>
      <vt:lpstr>nancy</vt:lpstr>
      <vt:lpstr>Hoja2</vt:lpstr>
      <vt:lpstr>Hoja3</vt:lpstr>
      <vt:lpstr>AREA</vt:lpstr>
      <vt:lpstr>Enero!Área_de_impresión</vt:lpstr>
      <vt:lpstr>Febrero!Área_de_impresión</vt:lpstr>
      <vt:lpstr>Junio!Área_de_impresión</vt:lpstr>
      <vt:lpstr>CÓDIGO_REGION</vt:lpstr>
      <vt:lpstr>REGIÓN</vt:lpstr>
      <vt:lpstr>Enero!Títulos_a_imprimir</vt:lpstr>
      <vt:lpstr>Febrero!Títulos_a_imprimir</vt:lpstr>
    </vt:vector>
  </TitlesOfParts>
  <Company>MBN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NRamirez</dc:creator>
  <cp:lastModifiedBy>nramirez</cp:lastModifiedBy>
  <cp:lastPrinted>2016-07-13T21:35:27Z</cp:lastPrinted>
  <dcterms:created xsi:type="dcterms:W3CDTF">2010-04-28T20:42:17Z</dcterms:created>
  <dcterms:modified xsi:type="dcterms:W3CDTF">2016-07-14T20:40:20Z</dcterms:modified>
</cp:coreProperties>
</file>